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BVARUpdate\"/>
    </mc:Choice>
  </mc:AlternateContent>
  <xr:revisionPtr revIDLastSave="0" documentId="13_ncr:1_{2DB061C6-81CA-4497-9490-2884803F8A58}" xr6:coauthVersionLast="47" xr6:coauthVersionMax="47" xr10:uidLastSave="{00000000-0000-0000-0000-000000000000}"/>
  <bookViews>
    <workbookView xWindow="-108" yWindow="-108" windowWidth="23256" windowHeight="12456" tabRatio="672" activeTab="1" xr2:uid="{00000000-000D-0000-FFFF-FFFF00000000}"/>
  </bookViews>
  <sheets>
    <sheet name="Chart" sheetId="7" r:id="rId1"/>
    <sheet name="FOMCTaylor93UR" sheetId="1" r:id="rId2"/>
    <sheet name="FOMCTaylor99UR" sheetId="11" r:id="rId3"/>
    <sheet name="Taylor93GDP" sheetId="12" r:id="rId4"/>
    <sheet name="HeatMapLatestQuarter" sheetId="9" r:id="rId5"/>
    <sheet name="HeatMapPreviousQuarter" sheetId="10" r:id="rId6"/>
    <sheet name="ReadMe" sheetId="8" r:id="rId7"/>
    <sheet name="InflationTargetMeasures" sheetId="2" r:id="rId8"/>
    <sheet name="NaturalRateMeasures" sheetId="3" r:id="rId9"/>
    <sheet name="GapMeasures" sheetId="4" r:id="rId10"/>
    <sheet name="InflationMeasures" sheetId="5" r:id="rId11"/>
    <sheet name="FedFundsRates" sheetId="6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90" i="12" l="1"/>
  <c r="I290" i="12"/>
  <c r="B290" i="12"/>
  <c r="C290" i="12"/>
  <c r="D290" i="12"/>
  <c r="E290" i="12"/>
  <c r="F290" i="12"/>
  <c r="H290" i="11"/>
  <c r="I290" i="11"/>
  <c r="B290" i="11"/>
  <c r="C290" i="11"/>
  <c r="D290" i="11"/>
  <c r="E290" i="11"/>
  <c r="F290" i="11"/>
  <c r="H290" i="1"/>
  <c r="I290" i="1"/>
  <c r="B290" i="1"/>
  <c r="C290" i="1"/>
  <c r="D290" i="1"/>
  <c r="E290" i="1"/>
  <c r="F290" i="1"/>
  <c r="N1" i="11" l="1"/>
  <c r="I289" i="12"/>
  <c r="B289" i="12"/>
  <c r="C289" i="12"/>
  <c r="D289" i="12"/>
  <c r="E289" i="12"/>
  <c r="F289" i="12"/>
  <c r="I289" i="11"/>
  <c r="B289" i="11"/>
  <c r="C289" i="11"/>
  <c r="D289" i="11"/>
  <c r="E289" i="11"/>
  <c r="F289" i="11"/>
  <c r="I289" i="1"/>
  <c r="B289" i="1"/>
  <c r="C289" i="1"/>
  <c r="D289" i="1"/>
  <c r="E289" i="1"/>
  <c r="F289" i="1"/>
  <c r="H289" i="1" l="1"/>
  <c r="H289" i="11"/>
  <c r="H289" i="12"/>
  <c r="Q30" i="12"/>
  <c r="I288" i="12"/>
  <c r="F288" i="12"/>
  <c r="E288" i="12"/>
  <c r="D288" i="12"/>
  <c r="C288" i="12"/>
  <c r="B288" i="12"/>
  <c r="I288" i="11"/>
  <c r="B288" i="11"/>
  <c r="C288" i="11"/>
  <c r="D288" i="11"/>
  <c r="E288" i="11"/>
  <c r="F288" i="11"/>
  <c r="I288" i="1"/>
  <c r="B288" i="1"/>
  <c r="C288" i="1"/>
  <c r="D288" i="1"/>
  <c r="E288" i="1"/>
  <c r="F288" i="1"/>
  <c r="I287" i="12"/>
  <c r="B287" i="12"/>
  <c r="C287" i="12"/>
  <c r="D287" i="12"/>
  <c r="E287" i="12"/>
  <c r="F287" i="12"/>
  <c r="I287" i="11"/>
  <c r="B287" i="11"/>
  <c r="C287" i="11"/>
  <c r="D287" i="11"/>
  <c r="E287" i="11"/>
  <c r="F287" i="11"/>
  <c r="I287" i="1"/>
  <c r="B287" i="1"/>
  <c r="C287" i="1"/>
  <c r="D287" i="1"/>
  <c r="E287" i="1"/>
  <c r="F287" i="1"/>
  <c r="N1" i="12"/>
  <c r="I286" i="12"/>
  <c r="F286" i="12"/>
  <c r="E286" i="12"/>
  <c r="D286" i="12"/>
  <c r="C286" i="12"/>
  <c r="B286" i="12"/>
  <c r="I286" i="11"/>
  <c r="F286" i="11"/>
  <c r="E286" i="11"/>
  <c r="D286" i="11"/>
  <c r="C286" i="11"/>
  <c r="B286" i="11"/>
  <c r="I286" i="1"/>
  <c r="F286" i="1"/>
  <c r="E286" i="1"/>
  <c r="D286" i="1"/>
  <c r="C286" i="1"/>
  <c r="B286" i="1"/>
  <c r="H288" i="12" l="1"/>
  <c r="H288" i="1"/>
  <c r="H288" i="11"/>
  <c r="H287" i="1"/>
  <c r="H287" i="11"/>
  <c r="H287" i="12"/>
  <c r="H286" i="1"/>
  <c r="H286" i="11"/>
  <c r="H286" i="12"/>
  <c r="L15" i="9"/>
  <c r="I285" i="1" l="1"/>
  <c r="I285" i="12"/>
  <c r="B285" i="12"/>
  <c r="C285" i="12"/>
  <c r="D285" i="12"/>
  <c r="E285" i="12"/>
  <c r="F285" i="12"/>
  <c r="I285" i="11"/>
  <c r="B285" i="11"/>
  <c r="C285" i="11"/>
  <c r="D285" i="11"/>
  <c r="E285" i="11"/>
  <c r="F285" i="11"/>
  <c r="B285" i="1"/>
  <c r="C285" i="1"/>
  <c r="D285" i="1"/>
  <c r="E285" i="1"/>
  <c r="F285" i="1"/>
  <c r="I284" i="12"/>
  <c r="B284" i="12"/>
  <c r="C284" i="12"/>
  <c r="D284" i="12"/>
  <c r="E284" i="12"/>
  <c r="F284" i="12"/>
  <c r="I284" i="11"/>
  <c r="B284" i="11"/>
  <c r="C284" i="11"/>
  <c r="D284" i="11"/>
  <c r="E284" i="11"/>
  <c r="F284" i="11"/>
  <c r="I284" i="1"/>
  <c r="B284" i="1"/>
  <c r="C284" i="1"/>
  <c r="D284" i="1"/>
  <c r="E284" i="1"/>
  <c r="F284" i="1"/>
  <c r="I283" i="12"/>
  <c r="B283" i="12"/>
  <c r="C283" i="12"/>
  <c r="D283" i="12"/>
  <c r="E283" i="12"/>
  <c r="F283" i="12"/>
  <c r="I283" i="1"/>
  <c r="B283" i="1"/>
  <c r="C283" i="1"/>
  <c r="D283" i="1"/>
  <c r="E283" i="1"/>
  <c r="F283" i="1"/>
  <c r="I283" i="11"/>
  <c r="B283" i="11"/>
  <c r="C283" i="11"/>
  <c r="D283" i="11"/>
  <c r="E283" i="11"/>
  <c r="F283" i="11"/>
  <c r="I282" i="12"/>
  <c r="B282" i="12"/>
  <c r="C282" i="12"/>
  <c r="D282" i="12"/>
  <c r="E282" i="12"/>
  <c r="F282" i="12"/>
  <c r="I282" i="11"/>
  <c r="B282" i="11"/>
  <c r="C282" i="11"/>
  <c r="D282" i="11"/>
  <c r="E282" i="11"/>
  <c r="F282" i="11"/>
  <c r="I282" i="1"/>
  <c r="B282" i="1"/>
  <c r="C282" i="1"/>
  <c r="D282" i="1"/>
  <c r="E282" i="1"/>
  <c r="F282" i="1"/>
  <c r="I281" i="12"/>
  <c r="B281" i="12"/>
  <c r="C281" i="12"/>
  <c r="D281" i="12"/>
  <c r="E281" i="12"/>
  <c r="F281" i="12"/>
  <c r="I281" i="11"/>
  <c r="B281" i="11"/>
  <c r="C281" i="11"/>
  <c r="D281" i="11"/>
  <c r="E281" i="11"/>
  <c r="F281" i="11"/>
  <c r="I281" i="1"/>
  <c r="B281" i="1"/>
  <c r="C281" i="1"/>
  <c r="D281" i="1"/>
  <c r="E281" i="1"/>
  <c r="F281" i="1"/>
  <c r="Q31" i="12"/>
  <c r="Q31" i="11"/>
  <c r="Q30" i="11"/>
  <c r="I280" i="11"/>
  <c r="B280" i="11"/>
  <c r="C280" i="11"/>
  <c r="D280" i="11"/>
  <c r="E280" i="11"/>
  <c r="F280" i="11"/>
  <c r="I280" i="1"/>
  <c r="B280" i="1"/>
  <c r="C280" i="1"/>
  <c r="D280" i="1"/>
  <c r="E280" i="1"/>
  <c r="F280" i="1"/>
  <c r="B280" i="12"/>
  <c r="C280" i="12"/>
  <c r="D280" i="12"/>
  <c r="E280" i="12"/>
  <c r="F280" i="12"/>
  <c r="I280" i="12"/>
  <c r="I279" i="12"/>
  <c r="B279" i="12"/>
  <c r="C279" i="12"/>
  <c r="D279" i="12"/>
  <c r="E279" i="12"/>
  <c r="F279" i="12"/>
  <c r="I279" i="11"/>
  <c r="B279" i="11"/>
  <c r="C279" i="11"/>
  <c r="D279" i="11"/>
  <c r="E279" i="11"/>
  <c r="F279" i="11"/>
  <c r="I279" i="1"/>
  <c r="B279" i="1"/>
  <c r="C279" i="1"/>
  <c r="D279" i="1"/>
  <c r="E279" i="1"/>
  <c r="F279" i="1"/>
  <c r="I273" i="12"/>
  <c r="I274" i="12"/>
  <c r="I275" i="12"/>
  <c r="I276" i="12"/>
  <c r="I277" i="12"/>
  <c r="I278" i="12"/>
  <c r="B275" i="12"/>
  <c r="C275" i="12"/>
  <c r="D275" i="12"/>
  <c r="E275" i="12"/>
  <c r="F275" i="12"/>
  <c r="B276" i="12"/>
  <c r="C276" i="12"/>
  <c r="D276" i="12"/>
  <c r="E276" i="12"/>
  <c r="F276" i="12"/>
  <c r="B277" i="12"/>
  <c r="C277" i="12"/>
  <c r="D277" i="12"/>
  <c r="E277" i="12"/>
  <c r="F277" i="12"/>
  <c r="B278" i="12"/>
  <c r="C278" i="12"/>
  <c r="D278" i="12"/>
  <c r="E278" i="12"/>
  <c r="F278" i="12"/>
  <c r="I273" i="11"/>
  <c r="I274" i="11"/>
  <c r="I275" i="11"/>
  <c r="I276" i="11"/>
  <c r="I277" i="11"/>
  <c r="I278" i="11"/>
  <c r="B274" i="11"/>
  <c r="C274" i="11"/>
  <c r="D274" i="11"/>
  <c r="E274" i="11"/>
  <c r="F274" i="11"/>
  <c r="B275" i="11"/>
  <c r="C275" i="11"/>
  <c r="D275" i="11"/>
  <c r="E275" i="11"/>
  <c r="F275" i="11"/>
  <c r="B276" i="11"/>
  <c r="C276" i="11"/>
  <c r="D276" i="11"/>
  <c r="E276" i="11"/>
  <c r="F276" i="11"/>
  <c r="B277" i="11"/>
  <c r="C277" i="11"/>
  <c r="D277" i="11"/>
  <c r="E277" i="11"/>
  <c r="F277" i="11"/>
  <c r="B278" i="11"/>
  <c r="C278" i="11"/>
  <c r="D278" i="11"/>
  <c r="E278" i="11"/>
  <c r="F278" i="11"/>
  <c r="I274" i="1"/>
  <c r="I275" i="1"/>
  <c r="I276" i="1"/>
  <c r="I277" i="1"/>
  <c r="I278" i="1"/>
  <c r="B275" i="1"/>
  <c r="C275" i="1"/>
  <c r="D275" i="1"/>
  <c r="E275" i="1"/>
  <c r="F275" i="1"/>
  <c r="B276" i="1"/>
  <c r="C276" i="1"/>
  <c r="D276" i="1"/>
  <c r="E276" i="1"/>
  <c r="F276" i="1"/>
  <c r="B277" i="1"/>
  <c r="C277" i="1"/>
  <c r="D277" i="1"/>
  <c r="E277" i="1"/>
  <c r="F277" i="1"/>
  <c r="B278" i="1"/>
  <c r="C278" i="1"/>
  <c r="D278" i="1"/>
  <c r="E278" i="1"/>
  <c r="F278" i="1"/>
  <c r="H285" i="1" l="1"/>
  <c r="H285" i="12"/>
  <c r="H285" i="11"/>
  <c r="H284" i="1"/>
  <c r="H284" i="11"/>
  <c r="H284" i="12"/>
  <c r="H283" i="1"/>
  <c r="H283" i="12"/>
  <c r="H283" i="11"/>
  <c r="H282" i="1"/>
  <c r="H282" i="11"/>
  <c r="H282" i="12"/>
  <c r="H281" i="1"/>
  <c r="H281" i="11"/>
  <c r="H281" i="12"/>
  <c r="H280" i="1"/>
  <c r="H280" i="11"/>
  <c r="H280" i="12"/>
  <c r="H279" i="11"/>
  <c r="H279" i="1"/>
  <c r="H279" i="12"/>
  <c r="H277" i="12"/>
  <c r="H276" i="1"/>
  <c r="H275" i="1"/>
  <c r="H278" i="11"/>
  <c r="H276" i="11"/>
  <c r="H278" i="12"/>
  <c r="H277" i="1"/>
  <c r="H274" i="11"/>
  <c r="H276" i="12"/>
  <c r="H277" i="11"/>
  <c r="H275" i="12"/>
  <c r="H278" i="1"/>
  <c r="H275" i="11"/>
  <c r="F274" i="12"/>
  <c r="E274" i="12"/>
  <c r="D274" i="12"/>
  <c r="C274" i="12"/>
  <c r="B274" i="12"/>
  <c r="F274" i="1"/>
  <c r="E274" i="1"/>
  <c r="D274" i="1"/>
  <c r="C274" i="1"/>
  <c r="B274" i="1"/>
  <c r="B273" i="12"/>
  <c r="C273" i="12"/>
  <c r="D273" i="12"/>
  <c r="E273" i="12"/>
  <c r="F273" i="12"/>
  <c r="B273" i="11"/>
  <c r="C273" i="11"/>
  <c r="D273" i="11"/>
  <c r="E273" i="11"/>
  <c r="F273" i="11"/>
  <c r="B273" i="1"/>
  <c r="C273" i="1"/>
  <c r="D273" i="1"/>
  <c r="E273" i="1"/>
  <c r="F273" i="1"/>
  <c r="I273" i="1"/>
  <c r="H274" i="1" l="1"/>
  <c r="H273" i="11"/>
  <c r="H274" i="12"/>
  <c r="H273" i="12"/>
  <c r="H273" i="1"/>
  <c r="I272" i="12"/>
  <c r="B272" i="12"/>
  <c r="C272" i="12"/>
  <c r="D272" i="12"/>
  <c r="E272" i="12"/>
  <c r="F272" i="12"/>
  <c r="I272" i="11"/>
  <c r="B272" i="11"/>
  <c r="C272" i="11"/>
  <c r="D272" i="11"/>
  <c r="E272" i="11"/>
  <c r="F272" i="11"/>
  <c r="I272" i="1"/>
  <c r="B272" i="1"/>
  <c r="C272" i="1"/>
  <c r="D272" i="1"/>
  <c r="E272" i="1"/>
  <c r="F272" i="1"/>
  <c r="I271" i="12"/>
  <c r="B271" i="12"/>
  <c r="C271" i="12"/>
  <c r="D271" i="12"/>
  <c r="E271" i="12"/>
  <c r="F271" i="12"/>
  <c r="I271" i="11"/>
  <c r="B271" i="11"/>
  <c r="C271" i="11"/>
  <c r="D271" i="11"/>
  <c r="E271" i="11"/>
  <c r="F271" i="11"/>
  <c r="I271" i="1"/>
  <c r="B271" i="1"/>
  <c r="C271" i="1"/>
  <c r="D271" i="1"/>
  <c r="E271" i="1"/>
  <c r="F271" i="1"/>
  <c r="H272" i="1" l="1"/>
  <c r="H272" i="11"/>
  <c r="H272" i="12"/>
  <c r="H271" i="1"/>
  <c r="H271" i="11"/>
  <c r="H271" i="12"/>
  <c r="I270" i="12"/>
  <c r="B270" i="12"/>
  <c r="C270" i="12"/>
  <c r="D270" i="12"/>
  <c r="E270" i="12"/>
  <c r="F270" i="12"/>
  <c r="I270" i="11"/>
  <c r="B270" i="11"/>
  <c r="C270" i="11"/>
  <c r="D270" i="11"/>
  <c r="E270" i="11"/>
  <c r="F270" i="11"/>
  <c r="I270" i="1"/>
  <c r="B270" i="1"/>
  <c r="C270" i="1"/>
  <c r="D270" i="1"/>
  <c r="E270" i="1"/>
  <c r="F270" i="1"/>
  <c r="I269" i="11"/>
  <c r="B269" i="11"/>
  <c r="C269" i="11"/>
  <c r="D269" i="11"/>
  <c r="E269" i="11"/>
  <c r="F269" i="11"/>
  <c r="I269" i="12"/>
  <c r="B269" i="12"/>
  <c r="C269" i="12"/>
  <c r="D269" i="12"/>
  <c r="E269" i="12"/>
  <c r="F269" i="12"/>
  <c r="I269" i="1"/>
  <c r="B269" i="1"/>
  <c r="C269" i="1"/>
  <c r="D269" i="1"/>
  <c r="E269" i="1"/>
  <c r="F269" i="1"/>
  <c r="H270" i="1" l="1"/>
  <c r="H270" i="11"/>
  <c r="H270" i="12"/>
  <c r="H269" i="1"/>
  <c r="H269" i="11"/>
  <c r="H269" i="12"/>
  <c r="I268" i="1"/>
  <c r="B268" i="1"/>
  <c r="C268" i="1"/>
  <c r="D268" i="1"/>
  <c r="E268" i="1"/>
  <c r="F268" i="1"/>
  <c r="I268" i="12"/>
  <c r="B268" i="12"/>
  <c r="C268" i="12"/>
  <c r="D268" i="12"/>
  <c r="E268" i="12"/>
  <c r="F268" i="12"/>
  <c r="I268" i="11"/>
  <c r="B268" i="11"/>
  <c r="C268" i="11"/>
  <c r="D268" i="11"/>
  <c r="E268" i="11"/>
  <c r="F268" i="11"/>
  <c r="H268" i="12" l="1"/>
  <c r="H268" i="1"/>
  <c r="H268" i="11"/>
  <c r="B267" i="12"/>
  <c r="C267" i="12"/>
  <c r="D267" i="12"/>
  <c r="E267" i="12"/>
  <c r="F267" i="12"/>
  <c r="I267" i="12"/>
  <c r="B267" i="11"/>
  <c r="C267" i="11"/>
  <c r="D267" i="11"/>
  <c r="E267" i="11"/>
  <c r="F267" i="11"/>
  <c r="I267" i="11"/>
  <c r="I267" i="1"/>
  <c r="B267" i="1"/>
  <c r="C267" i="1"/>
  <c r="D267" i="1"/>
  <c r="E267" i="1"/>
  <c r="F267" i="1"/>
  <c r="H267" i="1" l="1"/>
  <c r="H267" i="11"/>
  <c r="H267" i="12"/>
  <c r="I266" i="12"/>
  <c r="B266" i="12"/>
  <c r="C266" i="12"/>
  <c r="D266" i="12"/>
  <c r="E266" i="12"/>
  <c r="F266" i="12"/>
  <c r="H266" i="12" l="1"/>
  <c r="I266" i="11"/>
  <c r="B266" i="11"/>
  <c r="C266" i="11"/>
  <c r="D266" i="11"/>
  <c r="E266" i="11"/>
  <c r="F266" i="11"/>
  <c r="B266" i="1"/>
  <c r="C266" i="1"/>
  <c r="D266" i="1"/>
  <c r="E266" i="1"/>
  <c r="F266" i="1"/>
  <c r="I266" i="1"/>
  <c r="H266" i="11" l="1"/>
  <c r="H266" i="1"/>
  <c r="I265" i="12"/>
  <c r="B265" i="11"/>
  <c r="C265" i="11"/>
  <c r="D265" i="11"/>
  <c r="E265" i="11"/>
  <c r="F265" i="11"/>
  <c r="I265" i="11"/>
  <c r="B265" i="12"/>
  <c r="C265" i="12"/>
  <c r="D265" i="12"/>
  <c r="E265" i="12"/>
  <c r="F265" i="12"/>
  <c r="I265" i="1"/>
  <c r="B265" i="1"/>
  <c r="C265" i="1"/>
  <c r="D265" i="1"/>
  <c r="E265" i="1"/>
  <c r="F265" i="1"/>
  <c r="H265" i="1" l="1"/>
  <c r="H265" i="12"/>
  <c r="H265" i="11"/>
  <c r="I264" i="12"/>
  <c r="B264" i="12"/>
  <c r="C264" i="12"/>
  <c r="D264" i="12"/>
  <c r="E264" i="12"/>
  <c r="F264" i="12"/>
  <c r="I264" i="11"/>
  <c r="B264" i="11"/>
  <c r="C264" i="11"/>
  <c r="D264" i="11"/>
  <c r="E264" i="11"/>
  <c r="F264" i="11"/>
  <c r="I264" i="1"/>
  <c r="B264" i="1"/>
  <c r="C264" i="1"/>
  <c r="D264" i="1"/>
  <c r="E264" i="1"/>
  <c r="F264" i="1"/>
  <c r="H264" i="12" l="1"/>
  <c r="H264" i="11"/>
  <c r="H264" i="1"/>
  <c r="I263" i="12"/>
  <c r="B263" i="12"/>
  <c r="C263" i="12"/>
  <c r="D263" i="12"/>
  <c r="E263" i="12"/>
  <c r="F263" i="12"/>
  <c r="I263" i="11"/>
  <c r="B263" i="11"/>
  <c r="C263" i="11"/>
  <c r="D263" i="11"/>
  <c r="E263" i="11"/>
  <c r="F263" i="11"/>
  <c r="I263" i="1"/>
  <c r="B263" i="1"/>
  <c r="C263" i="1"/>
  <c r="D263" i="1"/>
  <c r="E263" i="1"/>
  <c r="F263" i="1"/>
  <c r="H263" i="1" l="1"/>
  <c r="H263" i="11"/>
  <c r="H263" i="12"/>
  <c r="I262" i="1"/>
  <c r="F262" i="1"/>
  <c r="E262" i="1"/>
  <c r="D262" i="1"/>
  <c r="C262" i="1"/>
  <c r="B262" i="1"/>
  <c r="I262" i="11"/>
  <c r="F262" i="11"/>
  <c r="E262" i="11"/>
  <c r="D262" i="11"/>
  <c r="C262" i="11"/>
  <c r="B262" i="11"/>
  <c r="B262" i="12"/>
  <c r="C262" i="12"/>
  <c r="D262" i="12"/>
  <c r="E262" i="12"/>
  <c r="F262" i="12"/>
  <c r="I262" i="12"/>
  <c r="H262" i="12" l="1"/>
  <c r="H262" i="11"/>
  <c r="H262" i="1"/>
  <c r="I261" i="11"/>
  <c r="F261" i="11"/>
  <c r="E261" i="11"/>
  <c r="D261" i="11"/>
  <c r="C261" i="11"/>
  <c r="B261" i="11"/>
  <c r="I260" i="11"/>
  <c r="F260" i="11"/>
  <c r="E260" i="11"/>
  <c r="D260" i="11"/>
  <c r="C260" i="11"/>
  <c r="B260" i="11"/>
  <c r="I259" i="11"/>
  <c r="F259" i="11"/>
  <c r="E259" i="11"/>
  <c r="D259" i="11"/>
  <c r="C259" i="11"/>
  <c r="B259" i="11"/>
  <c r="I258" i="11"/>
  <c r="F258" i="11"/>
  <c r="E258" i="11"/>
  <c r="D258" i="11"/>
  <c r="C258" i="11"/>
  <c r="B258" i="11"/>
  <c r="I257" i="11"/>
  <c r="F257" i="11"/>
  <c r="E257" i="11"/>
  <c r="D257" i="11"/>
  <c r="C257" i="11"/>
  <c r="B257" i="11"/>
  <c r="I256" i="11"/>
  <c r="F256" i="11"/>
  <c r="E256" i="11"/>
  <c r="D256" i="11"/>
  <c r="C256" i="11"/>
  <c r="B256" i="11"/>
  <c r="I255" i="11"/>
  <c r="F255" i="11"/>
  <c r="E255" i="11"/>
  <c r="D255" i="11"/>
  <c r="C255" i="11"/>
  <c r="B255" i="11"/>
  <c r="I254" i="11"/>
  <c r="F254" i="11"/>
  <c r="E254" i="11"/>
  <c r="D254" i="11"/>
  <c r="C254" i="11"/>
  <c r="B254" i="11"/>
  <c r="I253" i="11"/>
  <c r="F253" i="11"/>
  <c r="E253" i="11"/>
  <c r="D253" i="11"/>
  <c r="C253" i="11"/>
  <c r="B253" i="11"/>
  <c r="I252" i="11"/>
  <c r="F252" i="11"/>
  <c r="E252" i="11"/>
  <c r="D252" i="11"/>
  <c r="C252" i="11"/>
  <c r="B252" i="11"/>
  <c r="I251" i="11"/>
  <c r="F251" i="11"/>
  <c r="E251" i="11"/>
  <c r="D251" i="11"/>
  <c r="C251" i="11"/>
  <c r="B251" i="11"/>
  <c r="I250" i="11"/>
  <c r="F250" i="11"/>
  <c r="E250" i="11"/>
  <c r="D250" i="11"/>
  <c r="C250" i="11"/>
  <c r="B250" i="11"/>
  <c r="I249" i="11"/>
  <c r="F249" i="11"/>
  <c r="E249" i="11"/>
  <c r="D249" i="11"/>
  <c r="C249" i="11"/>
  <c r="B249" i="11"/>
  <c r="I248" i="11"/>
  <c r="F248" i="11"/>
  <c r="E248" i="11"/>
  <c r="D248" i="11"/>
  <c r="C248" i="11"/>
  <c r="B248" i="11"/>
  <c r="I247" i="11"/>
  <c r="F247" i="11"/>
  <c r="E247" i="11"/>
  <c r="D247" i="11"/>
  <c r="C247" i="11"/>
  <c r="B247" i="11"/>
  <c r="I246" i="11"/>
  <c r="F246" i="11"/>
  <c r="E246" i="11"/>
  <c r="D246" i="11"/>
  <c r="C246" i="11"/>
  <c r="B246" i="11"/>
  <c r="I245" i="11"/>
  <c r="F245" i="11"/>
  <c r="E245" i="11"/>
  <c r="D245" i="11"/>
  <c r="C245" i="11"/>
  <c r="B245" i="11"/>
  <c r="I244" i="11"/>
  <c r="F244" i="11"/>
  <c r="E244" i="11"/>
  <c r="D244" i="11"/>
  <c r="C244" i="11"/>
  <c r="B244" i="11"/>
  <c r="I243" i="11"/>
  <c r="F243" i="11"/>
  <c r="E243" i="11"/>
  <c r="D243" i="11"/>
  <c r="C243" i="11"/>
  <c r="B243" i="11"/>
  <c r="I242" i="11"/>
  <c r="F242" i="11"/>
  <c r="E242" i="11"/>
  <c r="D242" i="11"/>
  <c r="C242" i="11"/>
  <c r="B242" i="11"/>
  <c r="I241" i="11"/>
  <c r="F241" i="11"/>
  <c r="E241" i="11"/>
  <c r="D241" i="11"/>
  <c r="C241" i="11"/>
  <c r="B241" i="11"/>
  <c r="I240" i="11"/>
  <c r="F240" i="11"/>
  <c r="E240" i="11"/>
  <c r="D240" i="11"/>
  <c r="C240" i="11"/>
  <c r="B240" i="11"/>
  <c r="I239" i="11"/>
  <c r="F239" i="11"/>
  <c r="E239" i="11"/>
  <c r="D239" i="11"/>
  <c r="C239" i="11"/>
  <c r="B239" i="11"/>
  <c r="I238" i="11"/>
  <c r="F238" i="11"/>
  <c r="E238" i="11"/>
  <c r="D238" i="11"/>
  <c r="C238" i="11"/>
  <c r="B238" i="11"/>
  <c r="I237" i="11"/>
  <c r="F237" i="11"/>
  <c r="E237" i="11"/>
  <c r="D237" i="11"/>
  <c r="C237" i="11"/>
  <c r="B237" i="11"/>
  <c r="I236" i="11"/>
  <c r="F236" i="11"/>
  <c r="E236" i="11"/>
  <c r="D236" i="11"/>
  <c r="C236" i="11"/>
  <c r="B236" i="11"/>
  <c r="I235" i="11"/>
  <c r="F235" i="11"/>
  <c r="E235" i="11"/>
  <c r="D235" i="11"/>
  <c r="C235" i="11"/>
  <c r="B235" i="11"/>
  <c r="I234" i="11"/>
  <c r="F234" i="11"/>
  <c r="E234" i="11"/>
  <c r="D234" i="11"/>
  <c r="C234" i="11"/>
  <c r="B234" i="11"/>
  <c r="I233" i="11"/>
  <c r="F233" i="11"/>
  <c r="E233" i="11"/>
  <c r="D233" i="11"/>
  <c r="C233" i="11"/>
  <c r="B233" i="11"/>
  <c r="I232" i="11"/>
  <c r="F232" i="11"/>
  <c r="E232" i="11"/>
  <c r="D232" i="11"/>
  <c r="C232" i="11"/>
  <c r="B232" i="11"/>
  <c r="I231" i="11"/>
  <c r="F231" i="11"/>
  <c r="E231" i="11"/>
  <c r="D231" i="11"/>
  <c r="C231" i="11"/>
  <c r="B231" i="11"/>
  <c r="I230" i="11"/>
  <c r="F230" i="11"/>
  <c r="E230" i="11"/>
  <c r="D230" i="11"/>
  <c r="C230" i="11"/>
  <c r="B230" i="11"/>
  <c r="I229" i="11"/>
  <c r="F229" i="11"/>
  <c r="E229" i="11"/>
  <c r="D229" i="11"/>
  <c r="C229" i="11"/>
  <c r="B229" i="11"/>
  <c r="I228" i="11"/>
  <c r="F228" i="11"/>
  <c r="E228" i="11"/>
  <c r="D228" i="11"/>
  <c r="C228" i="11"/>
  <c r="B228" i="11"/>
  <c r="I227" i="11"/>
  <c r="F227" i="11"/>
  <c r="E227" i="11"/>
  <c r="D227" i="11"/>
  <c r="C227" i="11"/>
  <c r="B227" i="11"/>
  <c r="I226" i="11"/>
  <c r="F226" i="11"/>
  <c r="E226" i="11"/>
  <c r="D226" i="11"/>
  <c r="C226" i="11"/>
  <c r="B226" i="11"/>
  <c r="I225" i="11"/>
  <c r="F225" i="11"/>
  <c r="E225" i="11"/>
  <c r="D225" i="11"/>
  <c r="C225" i="11"/>
  <c r="B225" i="11"/>
  <c r="I224" i="11"/>
  <c r="F224" i="11"/>
  <c r="E224" i="11"/>
  <c r="D224" i="11"/>
  <c r="C224" i="11"/>
  <c r="B224" i="11"/>
  <c r="I223" i="11"/>
  <c r="F223" i="11"/>
  <c r="E223" i="11"/>
  <c r="D223" i="11"/>
  <c r="C223" i="11"/>
  <c r="B223" i="11"/>
  <c r="I222" i="11"/>
  <c r="F222" i="11"/>
  <c r="E222" i="11"/>
  <c r="D222" i="11"/>
  <c r="C222" i="11"/>
  <c r="B222" i="11"/>
  <c r="I221" i="11"/>
  <c r="F221" i="11"/>
  <c r="E221" i="11"/>
  <c r="D221" i="11"/>
  <c r="C221" i="11"/>
  <c r="B221" i="11"/>
  <c r="I220" i="11"/>
  <c r="F220" i="11"/>
  <c r="E220" i="11"/>
  <c r="D220" i="11"/>
  <c r="C220" i="11"/>
  <c r="B220" i="11"/>
  <c r="I219" i="11"/>
  <c r="F219" i="11"/>
  <c r="E219" i="11"/>
  <c r="D219" i="11"/>
  <c r="C219" i="11"/>
  <c r="B219" i="11"/>
  <c r="I218" i="11"/>
  <c r="F218" i="11"/>
  <c r="E218" i="11"/>
  <c r="D218" i="11"/>
  <c r="C218" i="11"/>
  <c r="B218" i="11"/>
  <c r="I217" i="11"/>
  <c r="F217" i="11"/>
  <c r="E217" i="11"/>
  <c r="D217" i="11"/>
  <c r="C217" i="11"/>
  <c r="B217" i="11"/>
  <c r="I216" i="11"/>
  <c r="F216" i="11"/>
  <c r="E216" i="11"/>
  <c r="D216" i="11"/>
  <c r="C216" i="11"/>
  <c r="B216" i="11"/>
  <c r="I215" i="11"/>
  <c r="F215" i="11"/>
  <c r="E215" i="11"/>
  <c r="D215" i="11"/>
  <c r="C215" i="11"/>
  <c r="B215" i="11"/>
  <c r="I214" i="11"/>
  <c r="F214" i="11"/>
  <c r="E214" i="11"/>
  <c r="D214" i="11"/>
  <c r="C214" i="11"/>
  <c r="B214" i="11"/>
  <c r="I213" i="11"/>
  <c r="F213" i="11"/>
  <c r="E213" i="11"/>
  <c r="D213" i="11"/>
  <c r="C213" i="11"/>
  <c r="B213" i="11"/>
  <c r="I212" i="11"/>
  <c r="F212" i="11"/>
  <c r="E212" i="11"/>
  <c r="D212" i="11"/>
  <c r="C212" i="11"/>
  <c r="B212" i="11"/>
  <c r="I211" i="11"/>
  <c r="F211" i="11"/>
  <c r="E211" i="11"/>
  <c r="D211" i="11"/>
  <c r="C211" i="11"/>
  <c r="B211" i="11"/>
  <c r="I210" i="11"/>
  <c r="F210" i="11"/>
  <c r="E210" i="11"/>
  <c r="D210" i="11"/>
  <c r="C210" i="11"/>
  <c r="B210" i="11"/>
  <c r="I209" i="11"/>
  <c r="F209" i="11"/>
  <c r="E209" i="11"/>
  <c r="D209" i="11"/>
  <c r="C209" i="11"/>
  <c r="B209" i="11"/>
  <c r="I208" i="11"/>
  <c r="F208" i="11"/>
  <c r="E208" i="11"/>
  <c r="D208" i="11"/>
  <c r="C208" i="11"/>
  <c r="B208" i="11"/>
  <c r="I207" i="11"/>
  <c r="F207" i="11"/>
  <c r="E207" i="11"/>
  <c r="D207" i="11"/>
  <c r="C207" i="11"/>
  <c r="B207" i="11"/>
  <c r="I206" i="11"/>
  <c r="F206" i="11"/>
  <c r="E206" i="11"/>
  <c r="D206" i="11"/>
  <c r="C206" i="11"/>
  <c r="B206" i="11"/>
  <c r="I205" i="11"/>
  <c r="F205" i="11"/>
  <c r="E205" i="11"/>
  <c r="D205" i="11"/>
  <c r="C205" i="11"/>
  <c r="B205" i="11"/>
  <c r="I204" i="11"/>
  <c r="F204" i="11"/>
  <c r="E204" i="11"/>
  <c r="D204" i="11"/>
  <c r="C204" i="11"/>
  <c r="B204" i="11"/>
  <c r="I203" i="11"/>
  <c r="F203" i="11"/>
  <c r="E203" i="11"/>
  <c r="D203" i="11"/>
  <c r="C203" i="11"/>
  <c r="B203" i="11"/>
  <c r="I202" i="11"/>
  <c r="F202" i="11"/>
  <c r="E202" i="11"/>
  <c r="D202" i="11"/>
  <c r="C202" i="11"/>
  <c r="B202" i="11"/>
  <c r="I201" i="11"/>
  <c r="F201" i="11"/>
  <c r="E201" i="11"/>
  <c r="D201" i="11"/>
  <c r="C201" i="11"/>
  <c r="B201" i="11"/>
  <c r="I200" i="11"/>
  <c r="F200" i="11"/>
  <c r="E200" i="11"/>
  <c r="D200" i="11"/>
  <c r="C200" i="11"/>
  <c r="B200" i="11"/>
  <c r="I199" i="11"/>
  <c r="F199" i="11"/>
  <c r="E199" i="11"/>
  <c r="D199" i="11"/>
  <c r="C199" i="11"/>
  <c r="B199" i="11"/>
  <c r="I198" i="11"/>
  <c r="F198" i="11"/>
  <c r="E198" i="11"/>
  <c r="D198" i="11"/>
  <c r="C198" i="11"/>
  <c r="B198" i="11"/>
  <c r="I197" i="11"/>
  <c r="F197" i="11"/>
  <c r="E197" i="11"/>
  <c r="D197" i="11"/>
  <c r="C197" i="11"/>
  <c r="B197" i="11"/>
  <c r="I196" i="11"/>
  <c r="F196" i="11"/>
  <c r="E196" i="11"/>
  <c r="D196" i="11"/>
  <c r="C196" i="11"/>
  <c r="B196" i="11"/>
  <c r="I195" i="11"/>
  <c r="F195" i="11"/>
  <c r="E195" i="11"/>
  <c r="D195" i="11"/>
  <c r="C195" i="11"/>
  <c r="B195" i="11"/>
  <c r="I194" i="11"/>
  <c r="F194" i="11"/>
  <c r="E194" i="11"/>
  <c r="D194" i="11"/>
  <c r="C194" i="11"/>
  <c r="B194" i="11"/>
  <c r="I193" i="11"/>
  <c r="F193" i="11"/>
  <c r="E193" i="11"/>
  <c r="D193" i="11"/>
  <c r="C193" i="11"/>
  <c r="B193" i="11"/>
  <c r="I192" i="11"/>
  <c r="F192" i="11"/>
  <c r="E192" i="11"/>
  <c r="D192" i="11"/>
  <c r="C192" i="11"/>
  <c r="B192" i="11"/>
  <c r="I191" i="11"/>
  <c r="F191" i="11"/>
  <c r="E191" i="11"/>
  <c r="D191" i="11"/>
  <c r="C191" i="11"/>
  <c r="B191" i="11"/>
  <c r="I190" i="11"/>
  <c r="F190" i="11"/>
  <c r="E190" i="11"/>
  <c r="D190" i="11"/>
  <c r="C190" i="11"/>
  <c r="B190" i="11"/>
  <c r="I189" i="11"/>
  <c r="F189" i="11"/>
  <c r="E189" i="11"/>
  <c r="D189" i="11"/>
  <c r="C189" i="11"/>
  <c r="B189" i="11"/>
  <c r="I188" i="11"/>
  <c r="F188" i="11"/>
  <c r="E188" i="11"/>
  <c r="D188" i="11"/>
  <c r="C188" i="11"/>
  <c r="B188" i="11"/>
  <c r="I187" i="11"/>
  <c r="F187" i="11"/>
  <c r="E187" i="11"/>
  <c r="D187" i="11"/>
  <c r="C187" i="11"/>
  <c r="B187" i="11"/>
  <c r="I186" i="11"/>
  <c r="F186" i="11"/>
  <c r="E186" i="11"/>
  <c r="D186" i="11"/>
  <c r="C186" i="11"/>
  <c r="B186" i="11"/>
  <c r="I185" i="11"/>
  <c r="F185" i="11"/>
  <c r="E185" i="11"/>
  <c r="D185" i="11"/>
  <c r="C185" i="11"/>
  <c r="B185" i="11"/>
  <c r="I184" i="11"/>
  <c r="F184" i="11"/>
  <c r="E184" i="11"/>
  <c r="D184" i="11"/>
  <c r="C184" i="11"/>
  <c r="B184" i="11"/>
  <c r="I183" i="11"/>
  <c r="F183" i="11"/>
  <c r="E183" i="11"/>
  <c r="D183" i="11"/>
  <c r="C183" i="11"/>
  <c r="B183" i="11"/>
  <c r="I182" i="11"/>
  <c r="F182" i="11"/>
  <c r="E182" i="11"/>
  <c r="D182" i="11"/>
  <c r="C182" i="11"/>
  <c r="B182" i="11"/>
  <c r="I181" i="11"/>
  <c r="F181" i="11"/>
  <c r="E181" i="11"/>
  <c r="D181" i="11"/>
  <c r="C181" i="11"/>
  <c r="B181" i="11"/>
  <c r="I180" i="11"/>
  <c r="F180" i="11"/>
  <c r="E180" i="11"/>
  <c r="D180" i="11"/>
  <c r="C180" i="11"/>
  <c r="B180" i="11"/>
  <c r="I179" i="11"/>
  <c r="F179" i="11"/>
  <c r="E179" i="11"/>
  <c r="D179" i="11"/>
  <c r="C179" i="11"/>
  <c r="B179" i="11"/>
  <c r="I178" i="11"/>
  <c r="F178" i="11"/>
  <c r="E178" i="11"/>
  <c r="D178" i="11"/>
  <c r="C178" i="11"/>
  <c r="B178" i="11"/>
  <c r="I177" i="11"/>
  <c r="F177" i="11"/>
  <c r="E177" i="11"/>
  <c r="D177" i="11"/>
  <c r="C177" i="11"/>
  <c r="B177" i="11"/>
  <c r="I176" i="11"/>
  <c r="F176" i="11"/>
  <c r="E176" i="11"/>
  <c r="D176" i="11"/>
  <c r="C176" i="11"/>
  <c r="B176" i="11"/>
  <c r="I175" i="11"/>
  <c r="F175" i="11"/>
  <c r="E175" i="11"/>
  <c r="D175" i="11"/>
  <c r="C175" i="11"/>
  <c r="B175" i="11"/>
  <c r="I174" i="11"/>
  <c r="F174" i="11"/>
  <c r="E174" i="11"/>
  <c r="D174" i="11"/>
  <c r="C174" i="11"/>
  <c r="B174" i="11"/>
  <c r="I173" i="11"/>
  <c r="F173" i="11"/>
  <c r="E173" i="11"/>
  <c r="D173" i="11"/>
  <c r="C173" i="11"/>
  <c r="B173" i="11"/>
  <c r="I172" i="11"/>
  <c r="F172" i="11"/>
  <c r="E172" i="11"/>
  <c r="D172" i="11"/>
  <c r="C172" i="11"/>
  <c r="B172" i="11"/>
  <c r="I171" i="11"/>
  <c r="F171" i="11"/>
  <c r="E171" i="11"/>
  <c r="D171" i="11"/>
  <c r="C171" i="11"/>
  <c r="B171" i="11"/>
  <c r="I170" i="11"/>
  <c r="F170" i="11"/>
  <c r="E170" i="11"/>
  <c r="D170" i="11"/>
  <c r="C170" i="11"/>
  <c r="B170" i="11"/>
  <c r="I169" i="11"/>
  <c r="F169" i="11"/>
  <c r="E169" i="11"/>
  <c r="D169" i="11"/>
  <c r="C169" i="11"/>
  <c r="B169" i="11"/>
  <c r="I168" i="11"/>
  <c r="F168" i="11"/>
  <c r="E168" i="11"/>
  <c r="D168" i="11"/>
  <c r="C168" i="11"/>
  <c r="B168" i="11"/>
  <c r="I167" i="11"/>
  <c r="F167" i="11"/>
  <c r="E167" i="11"/>
  <c r="D167" i="11"/>
  <c r="C167" i="11"/>
  <c r="B167" i="11"/>
  <c r="I166" i="11"/>
  <c r="F166" i="11"/>
  <c r="E166" i="11"/>
  <c r="D166" i="11"/>
  <c r="C166" i="11"/>
  <c r="B166" i="11"/>
  <c r="I165" i="11"/>
  <c r="F165" i="11"/>
  <c r="E165" i="11"/>
  <c r="D165" i="11"/>
  <c r="C165" i="11"/>
  <c r="B165" i="11"/>
  <c r="I164" i="11"/>
  <c r="F164" i="11"/>
  <c r="E164" i="11"/>
  <c r="D164" i="11"/>
  <c r="C164" i="11"/>
  <c r="B164" i="11"/>
  <c r="I163" i="11"/>
  <c r="F163" i="11"/>
  <c r="E163" i="11"/>
  <c r="D163" i="11"/>
  <c r="C163" i="11"/>
  <c r="B163" i="11"/>
  <c r="I162" i="11"/>
  <c r="F162" i="11"/>
  <c r="E162" i="11"/>
  <c r="D162" i="11"/>
  <c r="C162" i="11"/>
  <c r="B162" i="11"/>
  <c r="I161" i="11"/>
  <c r="F161" i="11"/>
  <c r="E161" i="11"/>
  <c r="D161" i="11"/>
  <c r="C161" i="11"/>
  <c r="B161" i="11"/>
  <c r="I160" i="11"/>
  <c r="F160" i="11"/>
  <c r="E160" i="11"/>
  <c r="D160" i="11"/>
  <c r="C160" i="11"/>
  <c r="B160" i="11"/>
  <c r="I159" i="11"/>
  <c r="F159" i="11"/>
  <c r="E159" i="11"/>
  <c r="D159" i="11"/>
  <c r="C159" i="11"/>
  <c r="B159" i="11"/>
  <c r="I158" i="11"/>
  <c r="F158" i="11"/>
  <c r="E158" i="11"/>
  <c r="D158" i="11"/>
  <c r="C158" i="11"/>
  <c r="B158" i="11"/>
  <c r="I157" i="11"/>
  <c r="F157" i="11"/>
  <c r="E157" i="11"/>
  <c r="D157" i="11"/>
  <c r="C157" i="11"/>
  <c r="B157" i="11"/>
  <c r="I156" i="11"/>
  <c r="F156" i="11"/>
  <c r="E156" i="11"/>
  <c r="D156" i="11"/>
  <c r="C156" i="11"/>
  <c r="B156" i="11"/>
  <c r="I155" i="11"/>
  <c r="F155" i="11"/>
  <c r="E155" i="11"/>
  <c r="D155" i="11"/>
  <c r="C155" i="11"/>
  <c r="B155" i="11"/>
  <c r="I154" i="11"/>
  <c r="F154" i="11"/>
  <c r="E154" i="11"/>
  <c r="D154" i="11"/>
  <c r="C154" i="11"/>
  <c r="B154" i="11"/>
  <c r="I153" i="11"/>
  <c r="F153" i="11"/>
  <c r="E153" i="11"/>
  <c r="D153" i="11"/>
  <c r="C153" i="11"/>
  <c r="B153" i="11"/>
  <c r="I152" i="11"/>
  <c r="F152" i="11"/>
  <c r="E152" i="11"/>
  <c r="D152" i="11"/>
  <c r="C152" i="11"/>
  <c r="B152" i="11"/>
  <c r="I151" i="11"/>
  <c r="F151" i="11"/>
  <c r="E151" i="11"/>
  <c r="D151" i="11"/>
  <c r="C151" i="11"/>
  <c r="B151" i="11"/>
  <c r="I150" i="11"/>
  <c r="F150" i="11"/>
  <c r="E150" i="11"/>
  <c r="D150" i="11"/>
  <c r="C150" i="11"/>
  <c r="B150" i="11"/>
  <c r="I149" i="11"/>
  <c r="F149" i="11"/>
  <c r="E149" i="11"/>
  <c r="D149" i="11"/>
  <c r="C149" i="11"/>
  <c r="B149" i="11"/>
  <c r="I148" i="11"/>
  <c r="F148" i="11"/>
  <c r="E148" i="11"/>
  <c r="D148" i="11"/>
  <c r="C148" i="11"/>
  <c r="B148" i="11"/>
  <c r="I147" i="11"/>
  <c r="F147" i="11"/>
  <c r="E147" i="11"/>
  <c r="D147" i="11"/>
  <c r="C147" i="11"/>
  <c r="B147" i="11"/>
  <c r="I146" i="11"/>
  <c r="F146" i="11"/>
  <c r="E146" i="11"/>
  <c r="D146" i="11"/>
  <c r="C146" i="11"/>
  <c r="B146" i="11"/>
  <c r="I145" i="11"/>
  <c r="F145" i="11"/>
  <c r="E145" i="11"/>
  <c r="D145" i="11"/>
  <c r="C145" i="11"/>
  <c r="B145" i="11"/>
  <c r="I144" i="11"/>
  <c r="F144" i="11"/>
  <c r="E144" i="11"/>
  <c r="D144" i="11"/>
  <c r="C144" i="11"/>
  <c r="B144" i="11"/>
  <c r="I143" i="11"/>
  <c r="F143" i="11"/>
  <c r="E143" i="11"/>
  <c r="D143" i="11"/>
  <c r="C143" i="11"/>
  <c r="B143" i="11"/>
  <c r="I142" i="11"/>
  <c r="F142" i="11"/>
  <c r="E142" i="11"/>
  <c r="D142" i="11"/>
  <c r="C142" i="11"/>
  <c r="B142" i="11"/>
  <c r="I141" i="11"/>
  <c r="F141" i="11"/>
  <c r="E141" i="11"/>
  <c r="D141" i="11"/>
  <c r="C141" i="11"/>
  <c r="B141" i="11"/>
  <c r="I140" i="11"/>
  <c r="F140" i="11"/>
  <c r="E140" i="11"/>
  <c r="D140" i="11"/>
  <c r="C140" i="11"/>
  <c r="B140" i="11"/>
  <c r="I139" i="11"/>
  <c r="F139" i="11"/>
  <c r="E139" i="11"/>
  <c r="D139" i="11"/>
  <c r="C139" i="11"/>
  <c r="B139" i="11"/>
  <c r="I138" i="11"/>
  <c r="F138" i="11"/>
  <c r="E138" i="11"/>
  <c r="D138" i="11"/>
  <c r="C138" i="11"/>
  <c r="B138" i="11"/>
  <c r="I137" i="11"/>
  <c r="F137" i="11"/>
  <c r="E137" i="11"/>
  <c r="D137" i="11"/>
  <c r="C137" i="11"/>
  <c r="B137" i="11"/>
  <c r="I136" i="11"/>
  <c r="F136" i="11"/>
  <c r="E136" i="11"/>
  <c r="D136" i="11"/>
  <c r="C136" i="11"/>
  <c r="B136" i="11"/>
  <c r="I135" i="11"/>
  <c r="F135" i="11"/>
  <c r="E135" i="11"/>
  <c r="D135" i="11"/>
  <c r="C135" i="11"/>
  <c r="B135" i="11"/>
  <c r="I134" i="11"/>
  <c r="F134" i="11"/>
  <c r="E134" i="11"/>
  <c r="D134" i="11"/>
  <c r="C134" i="11"/>
  <c r="B134" i="11"/>
  <c r="I133" i="11"/>
  <c r="F133" i="11"/>
  <c r="E133" i="11"/>
  <c r="D133" i="11"/>
  <c r="C133" i="11"/>
  <c r="B133" i="11"/>
  <c r="I132" i="11"/>
  <c r="F132" i="11"/>
  <c r="E132" i="11"/>
  <c r="D132" i="11"/>
  <c r="C132" i="11"/>
  <c r="B132" i="11"/>
  <c r="I131" i="11"/>
  <c r="F131" i="11"/>
  <c r="E131" i="11"/>
  <c r="D131" i="11"/>
  <c r="C131" i="11"/>
  <c r="B131" i="11"/>
  <c r="I130" i="11"/>
  <c r="F130" i="11"/>
  <c r="E130" i="11"/>
  <c r="D130" i="11"/>
  <c r="C130" i="11"/>
  <c r="B130" i="11"/>
  <c r="I129" i="11"/>
  <c r="F129" i="11"/>
  <c r="E129" i="11"/>
  <c r="D129" i="11"/>
  <c r="C129" i="11"/>
  <c r="B129" i="11"/>
  <c r="I128" i="11"/>
  <c r="F128" i="11"/>
  <c r="E128" i="11"/>
  <c r="D128" i="11"/>
  <c r="C128" i="11"/>
  <c r="B128" i="11"/>
  <c r="I127" i="11"/>
  <c r="F127" i="11"/>
  <c r="E127" i="11"/>
  <c r="D127" i="11"/>
  <c r="C127" i="11"/>
  <c r="B127" i="11"/>
  <c r="I126" i="11"/>
  <c r="F126" i="11"/>
  <c r="E126" i="11"/>
  <c r="D126" i="11"/>
  <c r="C126" i="11"/>
  <c r="B126" i="11"/>
  <c r="I125" i="11"/>
  <c r="F125" i="11"/>
  <c r="E125" i="11"/>
  <c r="D125" i="11"/>
  <c r="C125" i="11"/>
  <c r="B125" i="11"/>
  <c r="I124" i="11"/>
  <c r="F124" i="11"/>
  <c r="E124" i="11"/>
  <c r="D124" i="11"/>
  <c r="C124" i="11"/>
  <c r="B124" i="11"/>
  <c r="I123" i="11"/>
  <c r="F123" i="11"/>
  <c r="E123" i="11"/>
  <c r="D123" i="11"/>
  <c r="C123" i="11"/>
  <c r="B123" i="11"/>
  <c r="I122" i="11"/>
  <c r="F122" i="11"/>
  <c r="E122" i="11"/>
  <c r="D122" i="11"/>
  <c r="C122" i="11"/>
  <c r="B122" i="11"/>
  <c r="I121" i="11"/>
  <c r="F121" i="11"/>
  <c r="E121" i="11"/>
  <c r="D121" i="11"/>
  <c r="C121" i="11"/>
  <c r="B121" i="11"/>
  <c r="I120" i="11"/>
  <c r="F120" i="11"/>
  <c r="E120" i="11"/>
  <c r="D120" i="11"/>
  <c r="C120" i="11"/>
  <c r="B120" i="11"/>
  <c r="I119" i="11"/>
  <c r="F119" i="11"/>
  <c r="E119" i="11"/>
  <c r="D119" i="11"/>
  <c r="C119" i="11"/>
  <c r="B119" i="11"/>
  <c r="I118" i="11"/>
  <c r="F118" i="11"/>
  <c r="E118" i="11"/>
  <c r="D118" i="11"/>
  <c r="C118" i="11"/>
  <c r="B118" i="11"/>
  <c r="I117" i="11"/>
  <c r="F117" i="11"/>
  <c r="E117" i="11"/>
  <c r="D117" i="11"/>
  <c r="C117" i="11"/>
  <c r="B117" i="11"/>
  <c r="I116" i="11"/>
  <c r="F116" i="11"/>
  <c r="E116" i="11"/>
  <c r="D116" i="11"/>
  <c r="C116" i="11"/>
  <c r="B116" i="11"/>
  <c r="I115" i="11"/>
  <c r="F115" i="11"/>
  <c r="E115" i="11"/>
  <c r="D115" i="11"/>
  <c r="C115" i="11"/>
  <c r="B115" i="11"/>
  <c r="I114" i="11"/>
  <c r="F114" i="11"/>
  <c r="E114" i="11"/>
  <c r="D114" i="11"/>
  <c r="C114" i="11"/>
  <c r="B114" i="11"/>
  <c r="I113" i="11"/>
  <c r="F113" i="11"/>
  <c r="E113" i="11"/>
  <c r="D113" i="11"/>
  <c r="C113" i="11"/>
  <c r="B113" i="11"/>
  <c r="I112" i="11"/>
  <c r="F112" i="11"/>
  <c r="E112" i="11"/>
  <c r="D112" i="11"/>
  <c r="C112" i="11"/>
  <c r="B112" i="11"/>
  <c r="I111" i="11"/>
  <c r="F111" i="11"/>
  <c r="E111" i="11"/>
  <c r="D111" i="11"/>
  <c r="C111" i="11"/>
  <c r="B111" i="11"/>
  <c r="I110" i="11"/>
  <c r="F110" i="11"/>
  <c r="E110" i="11"/>
  <c r="D110" i="11"/>
  <c r="C110" i="11"/>
  <c r="B110" i="11"/>
  <c r="I109" i="11"/>
  <c r="F109" i="11"/>
  <c r="E109" i="11"/>
  <c r="D109" i="11"/>
  <c r="C109" i="11"/>
  <c r="B109" i="11"/>
  <c r="I108" i="11"/>
  <c r="F108" i="11"/>
  <c r="E108" i="11"/>
  <c r="D108" i="11"/>
  <c r="C108" i="11"/>
  <c r="B108" i="11"/>
  <c r="I107" i="11"/>
  <c r="F107" i="11"/>
  <c r="E107" i="11"/>
  <c r="D107" i="11"/>
  <c r="C107" i="11"/>
  <c r="B107" i="11"/>
  <c r="I106" i="11"/>
  <c r="F106" i="11"/>
  <c r="E106" i="11"/>
  <c r="D106" i="11"/>
  <c r="C106" i="11"/>
  <c r="B106" i="11"/>
  <c r="I105" i="11"/>
  <c r="F105" i="11"/>
  <c r="E105" i="11"/>
  <c r="D105" i="11"/>
  <c r="C105" i="11"/>
  <c r="B105" i="11"/>
  <c r="I104" i="11"/>
  <c r="F104" i="11"/>
  <c r="E104" i="11"/>
  <c r="D104" i="11"/>
  <c r="C104" i="11"/>
  <c r="B104" i="11"/>
  <c r="I103" i="11"/>
  <c r="F103" i="11"/>
  <c r="E103" i="11"/>
  <c r="D103" i="11"/>
  <c r="C103" i="11"/>
  <c r="B103" i="11"/>
  <c r="I102" i="11"/>
  <c r="F102" i="11"/>
  <c r="E102" i="11"/>
  <c r="D102" i="11"/>
  <c r="C102" i="11"/>
  <c r="B102" i="11"/>
  <c r="I101" i="11"/>
  <c r="F101" i="11"/>
  <c r="E101" i="11"/>
  <c r="D101" i="11"/>
  <c r="C101" i="11"/>
  <c r="B101" i="11"/>
  <c r="I100" i="11"/>
  <c r="F100" i="11"/>
  <c r="E100" i="11"/>
  <c r="D100" i="11"/>
  <c r="C100" i="11"/>
  <c r="B100" i="11"/>
  <c r="I99" i="11"/>
  <c r="F99" i="11"/>
  <c r="E99" i="11"/>
  <c r="D99" i="11"/>
  <c r="C99" i="11"/>
  <c r="B99" i="11"/>
  <c r="I98" i="11"/>
  <c r="F98" i="11"/>
  <c r="E98" i="11"/>
  <c r="D98" i="11"/>
  <c r="C98" i="11"/>
  <c r="B98" i="11"/>
  <c r="I97" i="11"/>
  <c r="F97" i="11"/>
  <c r="E97" i="11"/>
  <c r="D97" i="11"/>
  <c r="C97" i="11"/>
  <c r="B97" i="11"/>
  <c r="I96" i="11"/>
  <c r="F96" i="11"/>
  <c r="E96" i="11"/>
  <c r="D96" i="11"/>
  <c r="C96" i="11"/>
  <c r="B96" i="11"/>
  <c r="I95" i="11"/>
  <c r="F95" i="11"/>
  <c r="E95" i="11"/>
  <c r="D95" i="11"/>
  <c r="C95" i="11"/>
  <c r="B95" i="11"/>
  <c r="I94" i="11"/>
  <c r="F94" i="11"/>
  <c r="E94" i="11"/>
  <c r="D94" i="11"/>
  <c r="C94" i="11"/>
  <c r="B94" i="11"/>
  <c r="I93" i="11"/>
  <c r="F93" i="11"/>
  <c r="E93" i="11"/>
  <c r="D93" i="11"/>
  <c r="C93" i="11"/>
  <c r="B93" i="11"/>
  <c r="I92" i="11"/>
  <c r="F92" i="11"/>
  <c r="E92" i="11"/>
  <c r="D92" i="11"/>
  <c r="C92" i="11"/>
  <c r="B92" i="11"/>
  <c r="I91" i="11"/>
  <c r="F91" i="11"/>
  <c r="E91" i="11"/>
  <c r="D91" i="11"/>
  <c r="C91" i="11"/>
  <c r="B91" i="11"/>
  <c r="I90" i="11"/>
  <c r="F90" i="11"/>
  <c r="E90" i="11"/>
  <c r="D90" i="11"/>
  <c r="C90" i="11"/>
  <c r="B90" i="11"/>
  <c r="I89" i="11"/>
  <c r="F89" i="11"/>
  <c r="E89" i="11"/>
  <c r="D89" i="11"/>
  <c r="C89" i="11"/>
  <c r="B89" i="11"/>
  <c r="I88" i="11"/>
  <c r="F88" i="11"/>
  <c r="E88" i="11"/>
  <c r="D88" i="11"/>
  <c r="C88" i="11"/>
  <c r="B88" i="11"/>
  <c r="I87" i="11"/>
  <c r="F87" i="11"/>
  <c r="E87" i="11"/>
  <c r="D87" i="11"/>
  <c r="C87" i="11"/>
  <c r="B87" i="11"/>
  <c r="I86" i="11"/>
  <c r="F86" i="11"/>
  <c r="E86" i="11"/>
  <c r="D86" i="11"/>
  <c r="C86" i="11"/>
  <c r="B86" i="11"/>
  <c r="I85" i="11"/>
  <c r="F85" i="11"/>
  <c r="E85" i="11"/>
  <c r="D85" i="11"/>
  <c r="C85" i="11"/>
  <c r="B85" i="11"/>
  <c r="I84" i="11"/>
  <c r="F84" i="11"/>
  <c r="E84" i="11"/>
  <c r="D84" i="11"/>
  <c r="C84" i="11"/>
  <c r="B84" i="11"/>
  <c r="I83" i="11"/>
  <c r="F83" i="11"/>
  <c r="E83" i="11"/>
  <c r="D83" i="11"/>
  <c r="C83" i="11"/>
  <c r="B83" i="11"/>
  <c r="I82" i="11"/>
  <c r="F82" i="11"/>
  <c r="E82" i="11"/>
  <c r="D82" i="11"/>
  <c r="C82" i="11"/>
  <c r="B82" i="11"/>
  <c r="I81" i="11"/>
  <c r="F81" i="11"/>
  <c r="E81" i="11"/>
  <c r="D81" i="11"/>
  <c r="C81" i="11"/>
  <c r="B81" i="11"/>
  <c r="I80" i="11"/>
  <c r="F80" i="11"/>
  <c r="E80" i="11"/>
  <c r="D80" i="11"/>
  <c r="C80" i="11"/>
  <c r="B80" i="11"/>
  <c r="I79" i="11"/>
  <c r="F79" i="11"/>
  <c r="E79" i="11"/>
  <c r="D79" i="11"/>
  <c r="C79" i="11"/>
  <c r="B79" i="11"/>
  <c r="I78" i="11"/>
  <c r="F78" i="11"/>
  <c r="E78" i="11"/>
  <c r="D78" i="11"/>
  <c r="C78" i="11"/>
  <c r="B78" i="11"/>
  <c r="I77" i="11"/>
  <c r="F77" i="11"/>
  <c r="E77" i="11"/>
  <c r="D77" i="11"/>
  <c r="C77" i="11"/>
  <c r="B77" i="11"/>
  <c r="I76" i="11"/>
  <c r="F76" i="11"/>
  <c r="E76" i="11"/>
  <c r="D76" i="11"/>
  <c r="C76" i="11"/>
  <c r="B76" i="11"/>
  <c r="I75" i="11"/>
  <c r="F75" i="11"/>
  <c r="E75" i="11"/>
  <c r="D75" i="11"/>
  <c r="C75" i="11"/>
  <c r="B75" i="11"/>
  <c r="I74" i="11"/>
  <c r="F74" i="11"/>
  <c r="E74" i="11"/>
  <c r="D74" i="11"/>
  <c r="C74" i="11"/>
  <c r="B74" i="11"/>
  <c r="I73" i="11"/>
  <c r="F73" i="11"/>
  <c r="E73" i="11"/>
  <c r="D73" i="11"/>
  <c r="C73" i="11"/>
  <c r="B73" i="11"/>
  <c r="I72" i="11"/>
  <c r="F72" i="11"/>
  <c r="E72" i="11"/>
  <c r="D72" i="11"/>
  <c r="C72" i="11"/>
  <c r="B72" i="11"/>
  <c r="I71" i="11"/>
  <c r="F71" i="11"/>
  <c r="E71" i="11"/>
  <c r="D71" i="11"/>
  <c r="C71" i="11"/>
  <c r="B71" i="11"/>
  <c r="I70" i="11"/>
  <c r="F70" i="11"/>
  <c r="E70" i="11"/>
  <c r="D70" i="11"/>
  <c r="C70" i="11"/>
  <c r="B70" i="11"/>
  <c r="I69" i="11"/>
  <c r="F69" i="11"/>
  <c r="E69" i="11"/>
  <c r="D69" i="11"/>
  <c r="C69" i="11"/>
  <c r="B69" i="11"/>
  <c r="I68" i="11"/>
  <c r="F68" i="11"/>
  <c r="E68" i="11"/>
  <c r="D68" i="11"/>
  <c r="C68" i="11"/>
  <c r="B68" i="11"/>
  <c r="I67" i="11"/>
  <c r="F67" i="11"/>
  <c r="E67" i="11"/>
  <c r="D67" i="11"/>
  <c r="C67" i="11"/>
  <c r="B67" i="11"/>
  <c r="I66" i="11"/>
  <c r="F66" i="11"/>
  <c r="E66" i="11"/>
  <c r="D66" i="11"/>
  <c r="C66" i="11"/>
  <c r="B66" i="11"/>
  <c r="I65" i="11"/>
  <c r="F65" i="11"/>
  <c r="E65" i="11"/>
  <c r="D65" i="11"/>
  <c r="C65" i="11"/>
  <c r="B65" i="11"/>
  <c r="I64" i="11"/>
  <c r="F64" i="11"/>
  <c r="E64" i="11"/>
  <c r="D64" i="11"/>
  <c r="C64" i="11"/>
  <c r="B64" i="11"/>
  <c r="I63" i="11"/>
  <c r="F63" i="11"/>
  <c r="E63" i="11"/>
  <c r="D63" i="11"/>
  <c r="C63" i="11"/>
  <c r="B63" i="11"/>
  <c r="I62" i="11"/>
  <c r="F62" i="11"/>
  <c r="E62" i="11"/>
  <c r="D62" i="11"/>
  <c r="C62" i="11"/>
  <c r="B62" i="11"/>
  <c r="I61" i="11"/>
  <c r="F61" i="11"/>
  <c r="E61" i="11"/>
  <c r="D61" i="11"/>
  <c r="C61" i="11"/>
  <c r="B61" i="11"/>
  <c r="I60" i="11"/>
  <c r="F60" i="11"/>
  <c r="E60" i="11"/>
  <c r="D60" i="11"/>
  <c r="C60" i="11"/>
  <c r="B60" i="11"/>
  <c r="I59" i="11"/>
  <c r="F59" i="11"/>
  <c r="E59" i="11"/>
  <c r="D59" i="11"/>
  <c r="C59" i="11"/>
  <c r="B59" i="11"/>
  <c r="I58" i="11"/>
  <c r="F58" i="11"/>
  <c r="E58" i="11"/>
  <c r="D58" i="11"/>
  <c r="C58" i="11"/>
  <c r="B58" i="11"/>
  <c r="I57" i="11"/>
  <c r="F57" i="11"/>
  <c r="E57" i="11"/>
  <c r="D57" i="11"/>
  <c r="C57" i="11"/>
  <c r="B57" i="11"/>
  <c r="I56" i="11"/>
  <c r="F56" i="11"/>
  <c r="E56" i="11"/>
  <c r="D56" i="11"/>
  <c r="C56" i="11"/>
  <c r="B56" i="11"/>
  <c r="I55" i="11"/>
  <c r="F55" i="11"/>
  <c r="E55" i="11"/>
  <c r="D55" i="11"/>
  <c r="C55" i="11"/>
  <c r="B55" i="11"/>
  <c r="I54" i="11"/>
  <c r="F54" i="11"/>
  <c r="E54" i="11"/>
  <c r="D54" i="11"/>
  <c r="C54" i="11"/>
  <c r="B54" i="11"/>
  <c r="I53" i="11"/>
  <c r="F53" i="11"/>
  <c r="E53" i="11"/>
  <c r="D53" i="11"/>
  <c r="C53" i="11"/>
  <c r="B53" i="11"/>
  <c r="I52" i="11"/>
  <c r="F52" i="11"/>
  <c r="E52" i="11"/>
  <c r="D52" i="11"/>
  <c r="C52" i="11"/>
  <c r="B52" i="11"/>
  <c r="I51" i="11"/>
  <c r="F51" i="11"/>
  <c r="E51" i="11"/>
  <c r="D51" i="11"/>
  <c r="C51" i="11"/>
  <c r="B51" i="11"/>
  <c r="I50" i="11"/>
  <c r="F50" i="11"/>
  <c r="E50" i="11"/>
  <c r="D50" i="11"/>
  <c r="C50" i="11"/>
  <c r="B50" i="11"/>
  <c r="I49" i="11"/>
  <c r="F49" i="11"/>
  <c r="E49" i="11"/>
  <c r="D49" i="11"/>
  <c r="C49" i="11"/>
  <c r="B49" i="11"/>
  <c r="I48" i="11"/>
  <c r="F48" i="11"/>
  <c r="E48" i="11"/>
  <c r="D48" i="11"/>
  <c r="C48" i="11"/>
  <c r="B48" i="11"/>
  <c r="I47" i="11"/>
  <c r="F47" i="11"/>
  <c r="E47" i="11"/>
  <c r="D47" i="11"/>
  <c r="C47" i="11"/>
  <c r="B47" i="11"/>
  <c r="I46" i="11"/>
  <c r="F46" i="11"/>
  <c r="E46" i="11"/>
  <c r="D46" i="11"/>
  <c r="C46" i="11"/>
  <c r="B46" i="11"/>
  <c r="I45" i="11"/>
  <c r="F45" i="11"/>
  <c r="E45" i="11"/>
  <c r="D45" i="11"/>
  <c r="C45" i="11"/>
  <c r="B45" i="11"/>
  <c r="I44" i="11"/>
  <c r="F44" i="11"/>
  <c r="E44" i="11"/>
  <c r="D44" i="11"/>
  <c r="C44" i="11"/>
  <c r="B44" i="11"/>
  <c r="I43" i="11"/>
  <c r="F43" i="11"/>
  <c r="E43" i="11"/>
  <c r="D43" i="11"/>
  <c r="C43" i="11"/>
  <c r="B43" i="11"/>
  <c r="I42" i="11"/>
  <c r="F42" i="11"/>
  <c r="E42" i="11"/>
  <c r="D42" i="11"/>
  <c r="C42" i="11"/>
  <c r="B42" i="11"/>
  <c r="I41" i="11"/>
  <c r="F41" i="11"/>
  <c r="E41" i="11"/>
  <c r="D41" i="11"/>
  <c r="C41" i="11"/>
  <c r="B41" i="11"/>
  <c r="I40" i="11"/>
  <c r="F40" i="11"/>
  <c r="E40" i="11"/>
  <c r="D40" i="11"/>
  <c r="C40" i="11"/>
  <c r="B40" i="11"/>
  <c r="I39" i="11"/>
  <c r="F39" i="11"/>
  <c r="E39" i="11"/>
  <c r="D39" i="11"/>
  <c r="C39" i="11"/>
  <c r="B39" i="11"/>
  <c r="I38" i="11"/>
  <c r="F38" i="11"/>
  <c r="E38" i="11"/>
  <c r="D38" i="11"/>
  <c r="C38" i="11"/>
  <c r="B38" i="11"/>
  <c r="I37" i="11"/>
  <c r="F37" i="11"/>
  <c r="E37" i="11"/>
  <c r="D37" i="11"/>
  <c r="C37" i="11"/>
  <c r="B37" i="11"/>
  <c r="I36" i="11"/>
  <c r="F36" i="11"/>
  <c r="E36" i="11"/>
  <c r="D36" i="11"/>
  <c r="C36" i="11"/>
  <c r="B36" i="11"/>
  <c r="I35" i="11"/>
  <c r="F35" i="11"/>
  <c r="E35" i="11"/>
  <c r="D35" i="11"/>
  <c r="C35" i="11"/>
  <c r="B35" i="11"/>
  <c r="I34" i="11"/>
  <c r="F34" i="11"/>
  <c r="E34" i="11"/>
  <c r="D34" i="11"/>
  <c r="C34" i="11"/>
  <c r="B34" i="11"/>
  <c r="I33" i="11"/>
  <c r="F33" i="11"/>
  <c r="E33" i="11"/>
  <c r="D33" i="11"/>
  <c r="C33" i="11"/>
  <c r="B33" i="11"/>
  <c r="I32" i="11"/>
  <c r="F32" i="11"/>
  <c r="E32" i="11"/>
  <c r="D32" i="11"/>
  <c r="C32" i="11"/>
  <c r="B32" i="11"/>
  <c r="S31" i="11"/>
  <c r="I31" i="11"/>
  <c r="F31" i="11"/>
  <c r="E31" i="11"/>
  <c r="D31" i="11"/>
  <c r="C31" i="11"/>
  <c r="B31" i="11"/>
  <c r="S30" i="11"/>
  <c r="I30" i="11"/>
  <c r="F30" i="11"/>
  <c r="E30" i="11"/>
  <c r="D30" i="11"/>
  <c r="C30" i="11"/>
  <c r="B30" i="11"/>
  <c r="I29" i="11"/>
  <c r="F29" i="11"/>
  <c r="E29" i="11"/>
  <c r="D29" i="11"/>
  <c r="C29" i="11"/>
  <c r="B29" i="11"/>
  <c r="I28" i="11"/>
  <c r="F28" i="11"/>
  <c r="E28" i="11"/>
  <c r="D28" i="11"/>
  <c r="C28" i="11"/>
  <c r="B28" i="11"/>
  <c r="I27" i="11"/>
  <c r="F27" i="11"/>
  <c r="E27" i="11"/>
  <c r="D27" i="11"/>
  <c r="C27" i="11"/>
  <c r="B27" i="11"/>
  <c r="I26" i="11"/>
  <c r="F26" i="11"/>
  <c r="E26" i="11"/>
  <c r="D26" i="11"/>
  <c r="C26" i="11"/>
  <c r="B26" i="11"/>
  <c r="I25" i="11"/>
  <c r="F25" i="11"/>
  <c r="E25" i="11"/>
  <c r="D25" i="11"/>
  <c r="C25" i="11"/>
  <c r="B25" i="11"/>
  <c r="I24" i="11"/>
  <c r="F24" i="11"/>
  <c r="E24" i="11"/>
  <c r="D24" i="11"/>
  <c r="C24" i="11"/>
  <c r="B24" i="11"/>
  <c r="I23" i="11"/>
  <c r="F23" i="11"/>
  <c r="E23" i="11"/>
  <c r="D23" i="11"/>
  <c r="C23" i="11"/>
  <c r="B23" i="11"/>
  <c r="I22" i="11"/>
  <c r="F22" i="11"/>
  <c r="E22" i="11"/>
  <c r="D22" i="11"/>
  <c r="C22" i="11"/>
  <c r="B22" i="11"/>
  <c r="I21" i="11"/>
  <c r="F21" i="11"/>
  <c r="E21" i="11"/>
  <c r="D21" i="11"/>
  <c r="C21" i="11"/>
  <c r="B21" i="11"/>
  <c r="I20" i="11"/>
  <c r="F20" i="11"/>
  <c r="E20" i="11"/>
  <c r="D20" i="11"/>
  <c r="C20" i="11"/>
  <c r="B20" i="11"/>
  <c r="I19" i="11"/>
  <c r="F19" i="11"/>
  <c r="E19" i="11"/>
  <c r="D19" i="11"/>
  <c r="C19" i="11"/>
  <c r="B19" i="11"/>
  <c r="I18" i="11"/>
  <c r="F18" i="11"/>
  <c r="E18" i="11"/>
  <c r="D18" i="11"/>
  <c r="C18" i="11"/>
  <c r="B18" i="11"/>
  <c r="I17" i="11"/>
  <c r="F17" i="11"/>
  <c r="E17" i="11"/>
  <c r="D17" i="11"/>
  <c r="C17" i="11"/>
  <c r="B17" i="11"/>
  <c r="I16" i="11"/>
  <c r="F16" i="11"/>
  <c r="E16" i="11"/>
  <c r="D16" i="11"/>
  <c r="C16" i="11"/>
  <c r="B16" i="11"/>
  <c r="I15" i="11"/>
  <c r="F15" i="11"/>
  <c r="E15" i="11"/>
  <c r="D15" i="11"/>
  <c r="C15" i="11"/>
  <c r="B15" i="11"/>
  <c r="I14" i="11"/>
  <c r="F14" i="11"/>
  <c r="E14" i="11"/>
  <c r="D14" i="11"/>
  <c r="C14" i="11"/>
  <c r="B14" i="11"/>
  <c r="I13" i="11"/>
  <c r="F13" i="11"/>
  <c r="E13" i="11"/>
  <c r="D13" i="11"/>
  <c r="C13" i="11"/>
  <c r="B13" i="11"/>
  <c r="I12" i="11"/>
  <c r="F12" i="11"/>
  <c r="E12" i="11"/>
  <c r="D12" i="11"/>
  <c r="C12" i="11"/>
  <c r="B12" i="11"/>
  <c r="I11" i="11"/>
  <c r="F11" i="11"/>
  <c r="E11" i="11"/>
  <c r="D11" i="11"/>
  <c r="C11" i="11"/>
  <c r="B11" i="11"/>
  <c r="I10" i="11"/>
  <c r="F10" i="11"/>
  <c r="E10" i="11"/>
  <c r="D10" i="11"/>
  <c r="C10" i="11"/>
  <c r="B10" i="11"/>
  <c r="I9" i="11"/>
  <c r="F9" i="11"/>
  <c r="E9" i="11"/>
  <c r="D9" i="11"/>
  <c r="C9" i="11"/>
  <c r="B9" i="11"/>
  <c r="I8" i="11"/>
  <c r="F8" i="11"/>
  <c r="E8" i="11"/>
  <c r="D8" i="11"/>
  <c r="C8" i="11"/>
  <c r="B8" i="11"/>
  <c r="I7" i="11"/>
  <c r="F7" i="11"/>
  <c r="E7" i="11"/>
  <c r="D7" i="11"/>
  <c r="C7" i="11"/>
  <c r="B7" i="11"/>
  <c r="I6" i="11"/>
  <c r="F6" i="11"/>
  <c r="E6" i="11"/>
  <c r="D6" i="11"/>
  <c r="C6" i="11"/>
  <c r="B6" i="11"/>
  <c r="I5" i="11"/>
  <c r="F5" i="11"/>
  <c r="E5" i="11"/>
  <c r="D5" i="11"/>
  <c r="C5" i="11"/>
  <c r="B5" i="11"/>
  <c r="I4" i="11"/>
  <c r="F4" i="11"/>
  <c r="E4" i="11"/>
  <c r="D4" i="11"/>
  <c r="C4" i="11"/>
  <c r="B4" i="11"/>
  <c r="I3" i="11"/>
  <c r="F3" i="11"/>
  <c r="E3" i="11"/>
  <c r="D3" i="11"/>
  <c r="C3" i="11"/>
  <c r="B3" i="11"/>
  <c r="I261" i="12"/>
  <c r="F261" i="12"/>
  <c r="E261" i="12"/>
  <c r="D261" i="12"/>
  <c r="C261" i="12"/>
  <c r="B261" i="12"/>
  <c r="I260" i="12"/>
  <c r="F260" i="12"/>
  <c r="E260" i="12"/>
  <c r="D260" i="12"/>
  <c r="C260" i="12"/>
  <c r="B260" i="12"/>
  <c r="I259" i="12"/>
  <c r="F259" i="12"/>
  <c r="E259" i="12"/>
  <c r="D259" i="12"/>
  <c r="C259" i="12"/>
  <c r="B259" i="12"/>
  <c r="I258" i="12"/>
  <c r="F258" i="12"/>
  <c r="E258" i="12"/>
  <c r="D258" i="12"/>
  <c r="C258" i="12"/>
  <c r="B258" i="12"/>
  <c r="I257" i="12"/>
  <c r="F257" i="12"/>
  <c r="E257" i="12"/>
  <c r="D257" i="12"/>
  <c r="C257" i="12"/>
  <c r="B257" i="12"/>
  <c r="I256" i="12"/>
  <c r="F256" i="12"/>
  <c r="E256" i="12"/>
  <c r="D256" i="12"/>
  <c r="C256" i="12"/>
  <c r="B256" i="12"/>
  <c r="I255" i="12"/>
  <c r="F255" i="12"/>
  <c r="E255" i="12"/>
  <c r="D255" i="12"/>
  <c r="C255" i="12"/>
  <c r="B255" i="12"/>
  <c r="I254" i="12"/>
  <c r="F254" i="12"/>
  <c r="E254" i="12"/>
  <c r="D254" i="12"/>
  <c r="C254" i="12"/>
  <c r="B254" i="12"/>
  <c r="I253" i="12"/>
  <c r="F253" i="12"/>
  <c r="E253" i="12"/>
  <c r="D253" i="12"/>
  <c r="C253" i="12"/>
  <c r="B253" i="12"/>
  <c r="I252" i="12"/>
  <c r="F252" i="12"/>
  <c r="E252" i="12"/>
  <c r="D252" i="12"/>
  <c r="C252" i="12"/>
  <c r="B252" i="12"/>
  <c r="I251" i="12"/>
  <c r="F251" i="12"/>
  <c r="E251" i="12"/>
  <c r="D251" i="12"/>
  <c r="C251" i="12"/>
  <c r="B251" i="12"/>
  <c r="I250" i="12"/>
  <c r="F250" i="12"/>
  <c r="E250" i="12"/>
  <c r="D250" i="12"/>
  <c r="C250" i="12"/>
  <c r="B250" i="12"/>
  <c r="I249" i="12"/>
  <c r="F249" i="12"/>
  <c r="E249" i="12"/>
  <c r="D249" i="12"/>
  <c r="C249" i="12"/>
  <c r="B249" i="12"/>
  <c r="I248" i="12"/>
  <c r="F248" i="12"/>
  <c r="E248" i="12"/>
  <c r="D248" i="12"/>
  <c r="C248" i="12"/>
  <c r="B248" i="12"/>
  <c r="I247" i="12"/>
  <c r="F247" i="12"/>
  <c r="E247" i="12"/>
  <c r="D247" i="12"/>
  <c r="C247" i="12"/>
  <c r="B247" i="12"/>
  <c r="I246" i="12"/>
  <c r="F246" i="12"/>
  <c r="E246" i="12"/>
  <c r="D246" i="12"/>
  <c r="C246" i="12"/>
  <c r="B246" i="12"/>
  <c r="I245" i="12"/>
  <c r="F245" i="12"/>
  <c r="E245" i="12"/>
  <c r="D245" i="12"/>
  <c r="C245" i="12"/>
  <c r="B245" i="12"/>
  <c r="I244" i="12"/>
  <c r="F244" i="12"/>
  <c r="E244" i="12"/>
  <c r="D244" i="12"/>
  <c r="C244" i="12"/>
  <c r="B244" i="12"/>
  <c r="I243" i="12"/>
  <c r="F243" i="12"/>
  <c r="E243" i="12"/>
  <c r="D243" i="12"/>
  <c r="C243" i="12"/>
  <c r="B243" i="12"/>
  <c r="I242" i="12"/>
  <c r="F242" i="12"/>
  <c r="E242" i="12"/>
  <c r="D242" i="12"/>
  <c r="C242" i="12"/>
  <c r="B242" i="12"/>
  <c r="I241" i="12"/>
  <c r="F241" i="12"/>
  <c r="E241" i="12"/>
  <c r="D241" i="12"/>
  <c r="C241" i="12"/>
  <c r="B241" i="12"/>
  <c r="I240" i="12"/>
  <c r="F240" i="12"/>
  <c r="E240" i="12"/>
  <c r="D240" i="12"/>
  <c r="C240" i="12"/>
  <c r="B240" i="12"/>
  <c r="I239" i="12"/>
  <c r="F239" i="12"/>
  <c r="E239" i="12"/>
  <c r="D239" i="12"/>
  <c r="C239" i="12"/>
  <c r="B239" i="12"/>
  <c r="I238" i="12"/>
  <c r="F238" i="12"/>
  <c r="E238" i="12"/>
  <c r="D238" i="12"/>
  <c r="C238" i="12"/>
  <c r="B238" i="12"/>
  <c r="I237" i="12"/>
  <c r="F237" i="12"/>
  <c r="E237" i="12"/>
  <c r="D237" i="12"/>
  <c r="C237" i="12"/>
  <c r="B237" i="12"/>
  <c r="I236" i="12"/>
  <c r="F236" i="12"/>
  <c r="E236" i="12"/>
  <c r="D236" i="12"/>
  <c r="C236" i="12"/>
  <c r="B236" i="12"/>
  <c r="I235" i="12"/>
  <c r="F235" i="12"/>
  <c r="E235" i="12"/>
  <c r="D235" i="12"/>
  <c r="C235" i="12"/>
  <c r="B235" i="12"/>
  <c r="I234" i="12"/>
  <c r="F234" i="12"/>
  <c r="E234" i="12"/>
  <c r="D234" i="12"/>
  <c r="C234" i="12"/>
  <c r="B234" i="12"/>
  <c r="I233" i="12"/>
  <c r="F233" i="12"/>
  <c r="E233" i="12"/>
  <c r="D233" i="12"/>
  <c r="C233" i="12"/>
  <c r="B233" i="12"/>
  <c r="I232" i="12"/>
  <c r="F232" i="12"/>
  <c r="E232" i="12"/>
  <c r="D232" i="12"/>
  <c r="C232" i="12"/>
  <c r="B232" i="12"/>
  <c r="I231" i="12"/>
  <c r="F231" i="12"/>
  <c r="E231" i="12"/>
  <c r="D231" i="12"/>
  <c r="C231" i="12"/>
  <c r="B231" i="12"/>
  <c r="I230" i="12"/>
  <c r="F230" i="12"/>
  <c r="E230" i="12"/>
  <c r="D230" i="12"/>
  <c r="C230" i="12"/>
  <c r="B230" i="12"/>
  <c r="I229" i="12"/>
  <c r="F229" i="12"/>
  <c r="E229" i="12"/>
  <c r="D229" i="12"/>
  <c r="C229" i="12"/>
  <c r="B229" i="12"/>
  <c r="I228" i="12"/>
  <c r="F228" i="12"/>
  <c r="E228" i="12"/>
  <c r="D228" i="12"/>
  <c r="C228" i="12"/>
  <c r="B228" i="12"/>
  <c r="I227" i="12"/>
  <c r="F227" i="12"/>
  <c r="E227" i="12"/>
  <c r="D227" i="12"/>
  <c r="C227" i="12"/>
  <c r="B227" i="12"/>
  <c r="I226" i="12"/>
  <c r="F226" i="12"/>
  <c r="E226" i="12"/>
  <c r="D226" i="12"/>
  <c r="C226" i="12"/>
  <c r="B226" i="12"/>
  <c r="I225" i="12"/>
  <c r="F225" i="12"/>
  <c r="E225" i="12"/>
  <c r="D225" i="12"/>
  <c r="C225" i="12"/>
  <c r="B225" i="12"/>
  <c r="I224" i="12"/>
  <c r="F224" i="12"/>
  <c r="E224" i="12"/>
  <c r="D224" i="12"/>
  <c r="C224" i="12"/>
  <c r="B224" i="12"/>
  <c r="I223" i="12"/>
  <c r="F223" i="12"/>
  <c r="E223" i="12"/>
  <c r="D223" i="12"/>
  <c r="C223" i="12"/>
  <c r="B223" i="12"/>
  <c r="I222" i="12"/>
  <c r="F222" i="12"/>
  <c r="E222" i="12"/>
  <c r="D222" i="12"/>
  <c r="C222" i="12"/>
  <c r="B222" i="12"/>
  <c r="I221" i="12"/>
  <c r="F221" i="12"/>
  <c r="E221" i="12"/>
  <c r="D221" i="12"/>
  <c r="C221" i="12"/>
  <c r="B221" i="12"/>
  <c r="I220" i="12"/>
  <c r="F220" i="12"/>
  <c r="E220" i="12"/>
  <c r="D220" i="12"/>
  <c r="C220" i="12"/>
  <c r="B220" i="12"/>
  <c r="I219" i="12"/>
  <c r="F219" i="12"/>
  <c r="E219" i="12"/>
  <c r="D219" i="12"/>
  <c r="C219" i="12"/>
  <c r="B219" i="12"/>
  <c r="I218" i="12"/>
  <c r="F218" i="12"/>
  <c r="E218" i="12"/>
  <c r="D218" i="12"/>
  <c r="C218" i="12"/>
  <c r="B218" i="12"/>
  <c r="I217" i="12"/>
  <c r="F217" i="12"/>
  <c r="E217" i="12"/>
  <c r="D217" i="12"/>
  <c r="C217" i="12"/>
  <c r="B217" i="12"/>
  <c r="I216" i="12"/>
  <c r="F216" i="12"/>
  <c r="E216" i="12"/>
  <c r="D216" i="12"/>
  <c r="C216" i="12"/>
  <c r="B216" i="12"/>
  <c r="I215" i="12"/>
  <c r="F215" i="12"/>
  <c r="E215" i="12"/>
  <c r="D215" i="12"/>
  <c r="C215" i="12"/>
  <c r="B215" i="12"/>
  <c r="I214" i="12"/>
  <c r="F214" i="12"/>
  <c r="E214" i="12"/>
  <c r="D214" i="12"/>
  <c r="C214" i="12"/>
  <c r="B214" i="12"/>
  <c r="I213" i="12"/>
  <c r="F213" i="12"/>
  <c r="E213" i="12"/>
  <c r="D213" i="12"/>
  <c r="C213" i="12"/>
  <c r="B213" i="12"/>
  <c r="I212" i="12"/>
  <c r="F212" i="12"/>
  <c r="E212" i="12"/>
  <c r="D212" i="12"/>
  <c r="C212" i="12"/>
  <c r="B212" i="12"/>
  <c r="I211" i="12"/>
  <c r="F211" i="12"/>
  <c r="E211" i="12"/>
  <c r="D211" i="12"/>
  <c r="C211" i="12"/>
  <c r="B211" i="12"/>
  <c r="I210" i="12"/>
  <c r="F210" i="12"/>
  <c r="E210" i="12"/>
  <c r="D210" i="12"/>
  <c r="C210" i="12"/>
  <c r="B210" i="12"/>
  <c r="I209" i="12"/>
  <c r="F209" i="12"/>
  <c r="E209" i="12"/>
  <c r="D209" i="12"/>
  <c r="C209" i="12"/>
  <c r="B209" i="12"/>
  <c r="I208" i="12"/>
  <c r="F208" i="12"/>
  <c r="E208" i="12"/>
  <c r="D208" i="12"/>
  <c r="C208" i="12"/>
  <c r="B208" i="12"/>
  <c r="I207" i="12"/>
  <c r="F207" i="12"/>
  <c r="E207" i="12"/>
  <c r="D207" i="12"/>
  <c r="C207" i="12"/>
  <c r="B207" i="12"/>
  <c r="I206" i="12"/>
  <c r="F206" i="12"/>
  <c r="E206" i="12"/>
  <c r="D206" i="12"/>
  <c r="C206" i="12"/>
  <c r="B206" i="12"/>
  <c r="I205" i="12"/>
  <c r="F205" i="12"/>
  <c r="E205" i="12"/>
  <c r="D205" i="12"/>
  <c r="C205" i="12"/>
  <c r="B205" i="12"/>
  <c r="I204" i="12"/>
  <c r="F204" i="12"/>
  <c r="E204" i="12"/>
  <c r="D204" i="12"/>
  <c r="C204" i="12"/>
  <c r="B204" i="12"/>
  <c r="I203" i="12"/>
  <c r="F203" i="12"/>
  <c r="E203" i="12"/>
  <c r="D203" i="12"/>
  <c r="C203" i="12"/>
  <c r="B203" i="12"/>
  <c r="I202" i="12"/>
  <c r="F202" i="12"/>
  <c r="E202" i="12"/>
  <c r="D202" i="12"/>
  <c r="C202" i="12"/>
  <c r="B202" i="12"/>
  <c r="I201" i="12"/>
  <c r="F201" i="12"/>
  <c r="E201" i="12"/>
  <c r="D201" i="12"/>
  <c r="C201" i="12"/>
  <c r="B201" i="12"/>
  <c r="I200" i="12"/>
  <c r="F200" i="12"/>
  <c r="E200" i="12"/>
  <c r="D200" i="12"/>
  <c r="C200" i="12"/>
  <c r="B200" i="12"/>
  <c r="I199" i="12"/>
  <c r="F199" i="12"/>
  <c r="E199" i="12"/>
  <c r="D199" i="12"/>
  <c r="C199" i="12"/>
  <c r="B199" i="12"/>
  <c r="I198" i="12"/>
  <c r="F198" i="12"/>
  <c r="E198" i="12"/>
  <c r="D198" i="12"/>
  <c r="C198" i="12"/>
  <c r="B198" i="12"/>
  <c r="I197" i="12"/>
  <c r="F197" i="12"/>
  <c r="E197" i="12"/>
  <c r="D197" i="12"/>
  <c r="C197" i="12"/>
  <c r="B197" i="12"/>
  <c r="I196" i="12"/>
  <c r="F196" i="12"/>
  <c r="E196" i="12"/>
  <c r="D196" i="12"/>
  <c r="C196" i="12"/>
  <c r="B196" i="12"/>
  <c r="I195" i="12"/>
  <c r="F195" i="12"/>
  <c r="E195" i="12"/>
  <c r="D195" i="12"/>
  <c r="C195" i="12"/>
  <c r="B195" i="12"/>
  <c r="I194" i="12"/>
  <c r="F194" i="12"/>
  <c r="E194" i="12"/>
  <c r="D194" i="12"/>
  <c r="C194" i="12"/>
  <c r="B194" i="12"/>
  <c r="I193" i="12"/>
  <c r="F193" i="12"/>
  <c r="E193" i="12"/>
  <c r="D193" i="12"/>
  <c r="C193" i="12"/>
  <c r="B193" i="12"/>
  <c r="I192" i="12"/>
  <c r="F192" i="12"/>
  <c r="E192" i="12"/>
  <c r="D192" i="12"/>
  <c r="C192" i="12"/>
  <c r="B192" i="12"/>
  <c r="I191" i="12"/>
  <c r="F191" i="12"/>
  <c r="E191" i="12"/>
  <c r="D191" i="12"/>
  <c r="C191" i="12"/>
  <c r="B191" i="12"/>
  <c r="I190" i="12"/>
  <c r="F190" i="12"/>
  <c r="E190" i="12"/>
  <c r="D190" i="12"/>
  <c r="C190" i="12"/>
  <c r="B190" i="12"/>
  <c r="I189" i="12"/>
  <c r="F189" i="12"/>
  <c r="E189" i="12"/>
  <c r="D189" i="12"/>
  <c r="C189" i="12"/>
  <c r="B189" i="12"/>
  <c r="I188" i="12"/>
  <c r="F188" i="12"/>
  <c r="E188" i="12"/>
  <c r="D188" i="12"/>
  <c r="C188" i="12"/>
  <c r="B188" i="12"/>
  <c r="I187" i="12"/>
  <c r="F187" i="12"/>
  <c r="E187" i="12"/>
  <c r="D187" i="12"/>
  <c r="C187" i="12"/>
  <c r="B187" i="12"/>
  <c r="I186" i="12"/>
  <c r="F186" i="12"/>
  <c r="E186" i="12"/>
  <c r="D186" i="12"/>
  <c r="C186" i="12"/>
  <c r="B186" i="12"/>
  <c r="I185" i="12"/>
  <c r="F185" i="12"/>
  <c r="E185" i="12"/>
  <c r="D185" i="12"/>
  <c r="C185" i="12"/>
  <c r="B185" i="12"/>
  <c r="I184" i="12"/>
  <c r="F184" i="12"/>
  <c r="E184" i="12"/>
  <c r="D184" i="12"/>
  <c r="C184" i="12"/>
  <c r="B184" i="12"/>
  <c r="I183" i="12"/>
  <c r="F183" i="12"/>
  <c r="E183" i="12"/>
  <c r="D183" i="12"/>
  <c r="C183" i="12"/>
  <c r="B183" i="12"/>
  <c r="I182" i="12"/>
  <c r="F182" i="12"/>
  <c r="E182" i="12"/>
  <c r="D182" i="12"/>
  <c r="C182" i="12"/>
  <c r="B182" i="12"/>
  <c r="I181" i="12"/>
  <c r="F181" i="12"/>
  <c r="E181" i="12"/>
  <c r="D181" i="12"/>
  <c r="C181" i="12"/>
  <c r="B181" i="12"/>
  <c r="I180" i="12"/>
  <c r="F180" i="12"/>
  <c r="E180" i="12"/>
  <c r="D180" i="12"/>
  <c r="C180" i="12"/>
  <c r="B180" i="12"/>
  <c r="I179" i="12"/>
  <c r="F179" i="12"/>
  <c r="E179" i="12"/>
  <c r="D179" i="12"/>
  <c r="C179" i="12"/>
  <c r="B179" i="12"/>
  <c r="I178" i="12"/>
  <c r="F178" i="12"/>
  <c r="E178" i="12"/>
  <c r="D178" i="12"/>
  <c r="C178" i="12"/>
  <c r="B178" i="12"/>
  <c r="I177" i="12"/>
  <c r="F177" i="12"/>
  <c r="E177" i="12"/>
  <c r="D177" i="12"/>
  <c r="C177" i="12"/>
  <c r="B177" i="12"/>
  <c r="I176" i="12"/>
  <c r="F176" i="12"/>
  <c r="E176" i="12"/>
  <c r="D176" i="12"/>
  <c r="C176" i="12"/>
  <c r="B176" i="12"/>
  <c r="I175" i="12"/>
  <c r="F175" i="12"/>
  <c r="E175" i="12"/>
  <c r="D175" i="12"/>
  <c r="C175" i="12"/>
  <c r="B175" i="12"/>
  <c r="I174" i="12"/>
  <c r="F174" i="12"/>
  <c r="E174" i="12"/>
  <c r="D174" i="12"/>
  <c r="C174" i="12"/>
  <c r="B174" i="12"/>
  <c r="I173" i="12"/>
  <c r="F173" i="12"/>
  <c r="E173" i="12"/>
  <c r="D173" i="12"/>
  <c r="C173" i="12"/>
  <c r="B173" i="12"/>
  <c r="I172" i="12"/>
  <c r="F172" i="12"/>
  <c r="E172" i="12"/>
  <c r="D172" i="12"/>
  <c r="C172" i="12"/>
  <c r="B172" i="12"/>
  <c r="I171" i="12"/>
  <c r="F171" i="12"/>
  <c r="E171" i="12"/>
  <c r="D171" i="12"/>
  <c r="C171" i="12"/>
  <c r="B171" i="12"/>
  <c r="I170" i="12"/>
  <c r="F170" i="12"/>
  <c r="E170" i="12"/>
  <c r="D170" i="12"/>
  <c r="C170" i="12"/>
  <c r="B170" i="12"/>
  <c r="I169" i="12"/>
  <c r="F169" i="12"/>
  <c r="E169" i="12"/>
  <c r="D169" i="12"/>
  <c r="C169" i="12"/>
  <c r="B169" i="12"/>
  <c r="I168" i="12"/>
  <c r="F168" i="12"/>
  <c r="E168" i="12"/>
  <c r="D168" i="12"/>
  <c r="C168" i="12"/>
  <c r="B168" i="12"/>
  <c r="I167" i="12"/>
  <c r="F167" i="12"/>
  <c r="E167" i="12"/>
  <c r="D167" i="12"/>
  <c r="C167" i="12"/>
  <c r="B167" i="12"/>
  <c r="I166" i="12"/>
  <c r="F166" i="12"/>
  <c r="E166" i="12"/>
  <c r="D166" i="12"/>
  <c r="C166" i="12"/>
  <c r="B166" i="12"/>
  <c r="I165" i="12"/>
  <c r="F165" i="12"/>
  <c r="E165" i="12"/>
  <c r="D165" i="12"/>
  <c r="C165" i="12"/>
  <c r="B165" i="12"/>
  <c r="I164" i="12"/>
  <c r="F164" i="12"/>
  <c r="E164" i="12"/>
  <c r="D164" i="12"/>
  <c r="C164" i="12"/>
  <c r="B164" i="12"/>
  <c r="I163" i="12"/>
  <c r="F163" i="12"/>
  <c r="E163" i="12"/>
  <c r="D163" i="12"/>
  <c r="C163" i="12"/>
  <c r="B163" i="12"/>
  <c r="I162" i="12"/>
  <c r="F162" i="12"/>
  <c r="E162" i="12"/>
  <c r="D162" i="12"/>
  <c r="C162" i="12"/>
  <c r="B162" i="12"/>
  <c r="I161" i="12"/>
  <c r="F161" i="12"/>
  <c r="E161" i="12"/>
  <c r="D161" i="12"/>
  <c r="C161" i="12"/>
  <c r="B161" i="12"/>
  <c r="I160" i="12"/>
  <c r="F160" i="12"/>
  <c r="E160" i="12"/>
  <c r="D160" i="12"/>
  <c r="C160" i="12"/>
  <c r="B160" i="12"/>
  <c r="I159" i="12"/>
  <c r="F159" i="12"/>
  <c r="E159" i="12"/>
  <c r="D159" i="12"/>
  <c r="C159" i="12"/>
  <c r="B159" i="12"/>
  <c r="I158" i="12"/>
  <c r="F158" i="12"/>
  <c r="E158" i="12"/>
  <c r="D158" i="12"/>
  <c r="C158" i="12"/>
  <c r="B158" i="12"/>
  <c r="I157" i="12"/>
  <c r="F157" i="12"/>
  <c r="E157" i="12"/>
  <c r="D157" i="12"/>
  <c r="C157" i="12"/>
  <c r="B157" i="12"/>
  <c r="I156" i="12"/>
  <c r="F156" i="12"/>
  <c r="E156" i="12"/>
  <c r="D156" i="12"/>
  <c r="C156" i="12"/>
  <c r="B156" i="12"/>
  <c r="I155" i="12"/>
  <c r="F155" i="12"/>
  <c r="E155" i="12"/>
  <c r="D155" i="12"/>
  <c r="C155" i="12"/>
  <c r="B155" i="12"/>
  <c r="I154" i="12"/>
  <c r="F154" i="12"/>
  <c r="E154" i="12"/>
  <c r="D154" i="12"/>
  <c r="C154" i="12"/>
  <c r="B154" i="12"/>
  <c r="I153" i="12"/>
  <c r="F153" i="12"/>
  <c r="E153" i="12"/>
  <c r="D153" i="12"/>
  <c r="C153" i="12"/>
  <c r="B153" i="12"/>
  <c r="I152" i="12"/>
  <c r="F152" i="12"/>
  <c r="E152" i="12"/>
  <c r="D152" i="12"/>
  <c r="C152" i="12"/>
  <c r="B152" i="12"/>
  <c r="I151" i="12"/>
  <c r="F151" i="12"/>
  <c r="E151" i="12"/>
  <c r="D151" i="12"/>
  <c r="C151" i="12"/>
  <c r="B151" i="12"/>
  <c r="I150" i="12"/>
  <c r="F150" i="12"/>
  <c r="E150" i="12"/>
  <c r="D150" i="12"/>
  <c r="C150" i="12"/>
  <c r="B150" i="12"/>
  <c r="I149" i="12"/>
  <c r="F149" i="12"/>
  <c r="E149" i="12"/>
  <c r="D149" i="12"/>
  <c r="C149" i="12"/>
  <c r="B149" i="12"/>
  <c r="I148" i="12"/>
  <c r="F148" i="12"/>
  <c r="E148" i="12"/>
  <c r="D148" i="12"/>
  <c r="C148" i="12"/>
  <c r="B148" i="12"/>
  <c r="I147" i="12"/>
  <c r="F147" i="12"/>
  <c r="E147" i="12"/>
  <c r="D147" i="12"/>
  <c r="C147" i="12"/>
  <c r="B147" i="12"/>
  <c r="I146" i="12"/>
  <c r="F146" i="12"/>
  <c r="E146" i="12"/>
  <c r="D146" i="12"/>
  <c r="C146" i="12"/>
  <c r="B146" i="12"/>
  <c r="I145" i="12"/>
  <c r="F145" i="12"/>
  <c r="E145" i="12"/>
  <c r="D145" i="12"/>
  <c r="C145" i="12"/>
  <c r="B145" i="12"/>
  <c r="I144" i="12"/>
  <c r="F144" i="12"/>
  <c r="E144" i="12"/>
  <c r="D144" i="12"/>
  <c r="C144" i="12"/>
  <c r="B144" i="12"/>
  <c r="I143" i="12"/>
  <c r="F143" i="12"/>
  <c r="E143" i="12"/>
  <c r="D143" i="12"/>
  <c r="C143" i="12"/>
  <c r="B143" i="12"/>
  <c r="I142" i="12"/>
  <c r="F142" i="12"/>
  <c r="E142" i="12"/>
  <c r="D142" i="12"/>
  <c r="C142" i="12"/>
  <c r="B142" i="12"/>
  <c r="I141" i="12"/>
  <c r="F141" i="12"/>
  <c r="E141" i="12"/>
  <c r="D141" i="12"/>
  <c r="C141" i="12"/>
  <c r="B141" i="12"/>
  <c r="I140" i="12"/>
  <c r="F140" i="12"/>
  <c r="E140" i="12"/>
  <c r="D140" i="12"/>
  <c r="C140" i="12"/>
  <c r="B140" i="12"/>
  <c r="I139" i="12"/>
  <c r="F139" i="12"/>
  <c r="E139" i="12"/>
  <c r="D139" i="12"/>
  <c r="C139" i="12"/>
  <c r="B139" i="12"/>
  <c r="I138" i="12"/>
  <c r="F138" i="12"/>
  <c r="E138" i="12"/>
  <c r="D138" i="12"/>
  <c r="C138" i="12"/>
  <c r="B138" i="12"/>
  <c r="I137" i="12"/>
  <c r="F137" i="12"/>
  <c r="E137" i="12"/>
  <c r="D137" i="12"/>
  <c r="C137" i="12"/>
  <c r="B137" i="12"/>
  <c r="I136" i="12"/>
  <c r="F136" i="12"/>
  <c r="E136" i="12"/>
  <c r="D136" i="12"/>
  <c r="C136" i="12"/>
  <c r="B136" i="12"/>
  <c r="I135" i="12"/>
  <c r="F135" i="12"/>
  <c r="E135" i="12"/>
  <c r="D135" i="12"/>
  <c r="C135" i="12"/>
  <c r="B135" i="12"/>
  <c r="I134" i="12"/>
  <c r="F134" i="12"/>
  <c r="E134" i="12"/>
  <c r="D134" i="12"/>
  <c r="C134" i="12"/>
  <c r="B134" i="12"/>
  <c r="I133" i="12"/>
  <c r="F133" i="12"/>
  <c r="E133" i="12"/>
  <c r="D133" i="12"/>
  <c r="C133" i="12"/>
  <c r="B133" i="12"/>
  <c r="I132" i="12"/>
  <c r="F132" i="12"/>
  <c r="E132" i="12"/>
  <c r="D132" i="12"/>
  <c r="C132" i="12"/>
  <c r="B132" i="12"/>
  <c r="I131" i="12"/>
  <c r="F131" i="12"/>
  <c r="E131" i="12"/>
  <c r="D131" i="12"/>
  <c r="C131" i="12"/>
  <c r="B131" i="12"/>
  <c r="I130" i="12"/>
  <c r="F130" i="12"/>
  <c r="E130" i="12"/>
  <c r="D130" i="12"/>
  <c r="C130" i="12"/>
  <c r="B130" i="12"/>
  <c r="I129" i="12"/>
  <c r="F129" i="12"/>
  <c r="E129" i="12"/>
  <c r="D129" i="12"/>
  <c r="C129" i="12"/>
  <c r="B129" i="12"/>
  <c r="I128" i="12"/>
  <c r="F128" i="12"/>
  <c r="E128" i="12"/>
  <c r="D128" i="12"/>
  <c r="C128" i="12"/>
  <c r="B128" i="12"/>
  <c r="I127" i="12"/>
  <c r="F127" i="12"/>
  <c r="E127" i="12"/>
  <c r="D127" i="12"/>
  <c r="C127" i="12"/>
  <c r="B127" i="12"/>
  <c r="I126" i="12"/>
  <c r="F126" i="12"/>
  <c r="E126" i="12"/>
  <c r="D126" i="12"/>
  <c r="C126" i="12"/>
  <c r="B126" i="12"/>
  <c r="I125" i="12"/>
  <c r="F125" i="12"/>
  <c r="E125" i="12"/>
  <c r="D125" i="12"/>
  <c r="C125" i="12"/>
  <c r="B125" i="12"/>
  <c r="I124" i="12"/>
  <c r="F124" i="12"/>
  <c r="E124" i="12"/>
  <c r="D124" i="12"/>
  <c r="C124" i="12"/>
  <c r="B124" i="12"/>
  <c r="I123" i="12"/>
  <c r="F123" i="12"/>
  <c r="E123" i="12"/>
  <c r="D123" i="12"/>
  <c r="C123" i="12"/>
  <c r="B123" i="12"/>
  <c r="I122" i="12"/>
  <c r="F122" i="12"/>
  <c r="E122" i="12"/>
  <c r="D122" i="12"/>
  <c r="C122" i="12"/>
  <c r="B122" i="12"/>
  <c r="I121" i="12"/>
  <c r="F121" i="12"/>
  <c r="E121" i="12"/>
  <c r="D121" i="12"/>
  <c r="C121" i="12"/>
  <c r="B121" i="12"/>
  <c r="I120" i="12"/>
  <c r="F120" i="12"/>
  <c r="E120" i="12"/>
  <c r="D120" i="12"/>
  <c r="C120" i="12"/>
  <c r="B120" i="12"/>
  <c r="I119" i="12"/>
  <c r="F119" i="12"/>
  <c r="E119" i="12"/>
  <c r="D119" i="12"/>
  <c r="C119" i="12"/>
  <c r="B119" i="12"/>
  <c r="I118" i="12"/>
  <c r="F118" i="12"/>
  <c r="E118" i="12"/>
  <c r="D118" i="12"/>
  <c r="C118" i="12"/>
  <c r="B118" i="12"/>
  <c r="I117" i="12"/>
  <c r="F117" i="12"/>
  <c r="E117" i="12"/>
  <c r="D117" i="12"/>
  <c r="C117" i="12"/>
  <c r="B117" i="12"/>
  <c r="I116" i="12"/>
  <c r="F116" i="12"/>
  <c r="E116" i="12"/>
  <c r="D116" i="12"/>
  <c r="C116" i="12"/>
  <c r="B116" i="12"/>
  <c r="I115" i="12"/>
  <c r="F115" i="12"/>
  <c r="E115" i="12"/>
  <c r="D115" i="12"/>
  <c r="C115" i="12"/>
  <c r="B115" i="12"/>
  <c r="I114" i="12"/>
  <c r="F114" i="12"/>
  <c r="E114" i="12"/>
  <c r="D114" i="12"/>
  <c r="C114" i="12"/>
  <c r="B114" i="12"/>
  <c r="I113" i="12"/>
  <c r="F113" i="12"/>
  <c r="E113" i="12"/>
  <c r="D113" i="12"/>
  <c r="C113" i="12"/>
  <c r="B113" i="12"/>
  <c r="I112" i="12"/>
  <c r="F112" i="12"/>
  <c r="E112" i="12"/>
  <c r="D112" i="12"/>
  <c r="C112" i="12"/>
  <c r="B112" i="12"/>
  <c r="I111" i="12"/>
  <c r="F111" i="12"/>
  <c r="E111" i="12"/>
  <c r="D111" i="12"/>
  <c r="C111" i="12"/>
  <c r="B111" i="12"/>
  <c r="I110" i="12"/>
  <c r="F110" i="12"/>
  <c r="E110" i="12"/>
  <c r="D110" i="12"/>
  <c r="C110" i="12"/>
  <c r="B110" i="12"/>
  <c r="I109" i="12"/>
  <c r="F109" i="12"/>
  <c r="E109" i="12"/>
  <c r="D109" i="12"/>
  <c r="C109" i="12"/>
  <c r="B109" i="12"/>
  <c r="I108" i="12"/>
  <c r="F108" i="12"/>
  <c r="E108" i="12"/>
  <c r="D108" i="12"/>
  <c r="C108" i="12"/>
  <c r="B108" i="12"/>
  <c r="I107" i="12"/>
  <c r="F107" i="12"/>
  <c r="E107" i="12"/>
  <c r="D107" i="12"/>
  <c r="C107" i="12"/>
  <c r="B107" i="12"/>
  <c r="I106" i="12"/>
  <c r="F106" i="12"/>
  <c r="E106" i="12"/>
  <c r="D106" i="12"/>
  <c r="C106" i="12"/>
  <c r="B106" i="12"/>
  <c r="I105" i="12"/>
  <c r="F105" i="12"/>
  <c r="E105" i="12"/>
  <c r="D105" i="12"/>
  <c r="C105" i="12"/>
  <c r="B105" i="12"/>
  <c r="I104" i="12"/>
  <c r="F104" i="12"/>
  <c r="E104" i="12"/>
  <c r="D104" i="12"/>
  <c r="C104" i="12"/>
  <c r="B104" i="12"/>
  <c r="I103" i="12"/>
  <c r="F103" i="12"/>
  <c r="E103" i="12"/>
  <c r="D103" i="12"/>
  <c r="C103" i="12"/>
  <c r="B103" i="12"/>
  <c r="I102" i="12"/>
  <c r="F102" i="12"/>
  <c r="E102" i="12"/>
  <c r="D102" i="12"/>
  <c r="C102" i="12"/>
  <c r="B102" i="12"/>
  <c r="I101" i="12"/>
  <c r="F101" i="12"/>
  <c r="E101" i="12"/>
  <c r="D101" i="12"/>
  <c r="C101" i="12"/>
  <c r="B101" i="12"/>
  <c r="I100" i="12"/>
  <c r="F100" i="12"/>
  <c r="E100" i="12"/>
  <c r="D100" i="12"/>
  <c r="C100" i="12"/>
  <c r="B100" i="12"/>
  <c r="I99" i="12"/>
  <c r="F99" i="12"/>
  <c r="E99" i="12"/>
  <c r="D99" i="12"/>
  <c r="C99" i="12"/>
  <c r="B99" i="12"/>
  <c r="I98" i="12"/>
  <c r="F98" i="12"/>
  <c r="E98" i="12"/>
  <c r="D98" i="12"/>
  <c r="C98" i="12"/>
  <c r="B98" i="12"/>
  <c r="I97" i="12"/>
  <c r="F97" i="12"/>
  <c r="E97" i="12"/>
  <c r="D97" i="12"/>
  <c r="C97" i="12"/>
  <c r="B97" i="12"/>
  <c r="I96" i="12"/>
  <c r="F96" i="12"/>
  <c r="E96" i="12"/>
  <c r="D96" i="12"/>
  <c r="C96" i="12"/>
  <c r="B96" i="12"/>
  <c r="I95" i="12"/>
  <c r="F95" i="12"/>
  <c r="E95" i="12"/>
  <c r="D95" i="12"/>
  <c r="C95" i="12"/>
  <c r="B95" i="12"/>
  <c r="I94" i="12"/>
  <c r="F94" i="12"/>
  <c r="E94" i="12"/>
  <c r="D94" i="12"/>
  <c r="C94" i="12"/>
  <c r="B94" i="12"/>
  <c r="I93" i="12"/>
  <c r="F93" i="12"/>
  <c r="E93" i="12"/>
  <c r="D93" i="12"/>
  <c r="C93" i="12"/>
  <c r="B93" i="12"/>
  <c r="I92" i="12"/>
  <c r="F92" i="12"/>
  <c r="E92" i="12"/>
  <c r="D92" i="12"/>
  <c r="C92" i="12"/>
  <c r="B92" i="12"/>
  <c r="I91" i="12"/>
  <c r="F91" i="12"/>
  <c r="E91" i="12"/>
  <c r="D91" i="12"/>
  <c r="C91" i="12"/>
  <c r="B91" i="12"/>
  <c r="I90" i="12"/>
  <c r="F90" i="12"/>
  <c r="E90" i="12"/>
  <c r="D90" i="12"/>
  <c r="C90" i="12"/>
  <c r="B90" i="12"/>
  <c r="I89" i="12"/>
  <c r="F89" i="12"/>
  <c r="E89" i="12"/>
  <c r="D89" i="12"/>
  <c r="C89" i="12"/>
  <c r="B89" i="12"/>
  <c r="I88" i="12"/>
  <c r="F88" i="12"/>
  <c r="E88" i="12"/>
  <c r="D88" i="12"/>
  <c r="C88" i="12"/>
  <c r="B88" i="12"/>
  <c r="I87" i="12"/>
  <c r="F87" i="12"/>
  <c r="E87" i="12"/>
  <c r="D87" i="12"/>
  <c r="C87" i="12"/>
  <c r="B87" i="12"/>
  <c r="I86" i="12"/>
  <c r="F86" i="12"/>
  <c r="E86" i="12"/>
  <c r="D86" i="12"/>
  <c r="C86" i="12"/>
  <c r="B86" i="12"/>
  <c r="I85" i="12"/>
  <c r="F85" i="12"/>
  <c r="E85" i="12"/>
  <c r="D85" i="12"/>
  <c r="C85" i="12"/>
  <c r="B85" i="12"/>
  <c r="I84" i="12"/>
  <c r="F84" i="12"/>
  <c r="E84" i="12"/>
  <c r="D84" i="12"/>
  <c r="C84" i="12"/>
  <c r="B84" i="12"/>
  <c r="I83" i="12"/>
  <c r="F83" i="12"/>
  <c r="E83" i="12"/>
  <c r="D83" i="12"/>
  <c r="C83" i="12"/>
  <c r="B83" i="12"/>
  <c r="I82" i="12"/>
  <c r="F82" i="12"/>
  <c r="E82" i="12"/>
  <c r="D82" i="12"/>
  <c r="C82" i="12"/>
  <c r="B82" i="12"/>
  <c r="I81" i="12"/>
  <c r="F81" i="12"/>
  <c r="E81" i="12"/>
  <c r="D81" i="12"/>
  <c r="C81" i="12"/>
  <c r="B81" i="12"/>
  <c r="I80" i="12"/>
  <c r="F80" i="12"/>
  <c r="E80" i="12"/>
  <c r="D80" i="12"/>
  <c r="C80" i="12"/>
  <c r="B80" i="12"/>
  <c r="I79" i="12"/>
  <c r="F79" i="12"/>
  <c r="E79" i="12"/>
  <c r="D79" i="12"/>
  <c r="C79" i="12"/>
  <c r="B79" i="12"/>
  <c r="I78" i="12"/>
  <c r="F78" i="12"/>
  <c r="E78" i="12"/>
  <c r="D78" i="12"/>
  <c r="C78" i="12"/>
  <c r="B78" i="12"/>
  <c r="I77" i="12"/>
  <c r="F77" i="12"/>
  <c r="E77" i="12"/>
  <c r="D77" i="12"/>
  <c r="C77" i="12"/>
  <c r="B77" i="12"/>
  <c r="I76" i="12"/>
  <c r="F76" i="12"/>
  <c r="E76" i="12"/>
  <c r="D76" i="12"/>
  <c r="C76" i="12"/>
  <c r="B76" i="12"/>
  <c r="I75" i="12"/>
  <c r="F75" i="12"/>
  <c r="E75" i="12"/>
  <c r="D75" i="12"/>
  <c r="C75" i="12"/>
  <c r="B75" i="12"/>
  <c r="I74" i="12"/>
  <c r="F74" i="12"/>
  <c r="E74" i="12"/>
  <c r="D74" i="12"/>
  <c r="C74" i="12"/>
  <c r="B74" i="12"/>
  <c r="I73" i="12"/>
  <c r="F73" i="12"/>
  <c r="E73" i="12"/>
  <c r="D73" i="12"/>
  <c r="C73" i="12"/>
  <c r="B73" i="12"/>
  <c r="I72" i="12"/>
  <c r="F72" i="12"/>
  <c r="E72" i="12"/>
  <c r="D72" i="12"/>
  <c r="C72" i="12"/>
  <c r="B72" i="12"/>
  <c r="I71" i="12"/>
  <c r="F71" i="12"/>
  <c r="E71" i="12"/>
  <c r="D71" i="12"/>
  <c r="C71" i="12"/>
  <c r="B71" i="12"/>
  <c r="I70" i="12"/>
  <c r="F70" i="12"/>
  <c r="E70" i="12"/>
  <c r="D70" i="12"/>
  <c r="C70" i="12"/>
  <c r="B70" i="12"/>
  <c r="I69" i="12"/>
  <c r="F69" i="12"/>
  <c r="E69" i="12"/>
  <c r="D69" i="12"/>
  <c r="C69" i="12"/>
  <c r="B69" i="12"/>
  <c r="I68" i="12"/>
  <c r="F68" i="12"/>
  <c r="E68" i="12"/>
  <c r="D68" i="12"/>
  <c r="C68" i="12"/>
  <c r="B68" i="12"/>
  <c r="I67" i="12"/>
  <c r="F67" i="12"/>
  <c r="E67" i="12"/>
  <c r="D67" i="12"/>
  <c r="C67" i="12"/>
  <c r="B67" i="12"/>
  <c r="I66" i="12"/>
  <c r="F66" i="12"/>
  <c r="E66" i="12"/>
  <c r="D66" i="12"/>
  <c r="C66" i="12"/>
  <c r="B66" i="12"/>
  <c r="I65" i="12"/>
  <c r="F65" i="12"/>
  <c r="E65" i="12"/>
  <c r="D65" i="12"/>
  <c r="C65" i="12"/>
  <c r="B65" i="12"/>
  <c r="I64" i="12"/>
  <c r="F64" i="12"/>
  <c r="E64" i="12"/>
  <c r="D64" i="12"/>
  <c r="C64" i="12"/>
  <c r="B64" i="12"/>
  <c r="I63" i="12"/>
  <c r="F63" i="12"/>
  <c r="E63" i="12"/>
  <c r="D63" i="12"/>
  <c r="C63" i="12"/>
  <c r="B63" i="12"/>
  <c r="I62" i="12"/>
  <c r="F62" i="12"/>
  <c r="E62" i="12"/>
  <c r="D62" i="12"/>
  <c r="C62" i="12"/>
  <c r="B62" i="12"/>
  <c r="I61" i="12"/>
  <c r="F61" i="12"/>
  <c r="E61" i="12"/>
  <c r="D61" i="12"/>
  <c r="C61" i="12"/>
  <c r="B61" i="12"/>
  <c r="I60" i="12"/>
  <c r="F60" i="12"/>
  <c r="E60" i="12"/>
  <c r="D60" i="12"/>
  <c r="C60" i="12"/>
  <c r="B60" i="12"/>
  <c r="I59" i="12"/>
  <c r="F59" i="12"/>
  <c r="E59" i="12"/>
  <c r="D59" i="12"/>
  <c r="C59" i="12"/>
  <c r="B59" i="12"/>
  <c r="I58" i="12"/>
  <c r="F58" i="12"/>
  <c r="E58" i="12"/>
  <c r="D58" i="12"/>
  <c r="C58" i="12"/>
  <c r="B58" i="12"/>
  <c r="I57" i="12"/>
  <c r="F57" i="12"/>
  <c r="E57" i="12"/>
  <c r="D57" i="12"/>
  <c r="C57" i="12"/>
  <c r="B57" i="12"/>
  <c r="I56" i="12"/>
  <c r="F56" i="12"/>
  <c r="E56" i="12"/>
  <c r="D56" i="12"/>
  <c r="C56" i="12"/>
  <c r="B56" i="12"/>
  <c r="I55" i="12"/>
  <c r="F55" i="12"/>
  <c r="E55" i="12"/>
  <c r="D55" i="12"/>
  <c r="C55" i="12"/>
  <c r="B55" i="12"/>
  <c r="I54" i="12"/>
  <c r="F54" i="12"/>
  <c r="E54" i="12"/>
  <c r="D54" i="12"/>
  <c r="C54" i="12"/>
  <c r="B54" i="12"/>
  <c r="I53" i="12"/>
  <c r="F53" i="12"/>
  <c r="E53" i="12"/>
  <c r="D53" i="12"/>
  <c r="C53" i="12"/>
  <c r="B53" i="12"/>
  <c r="I52" i="12"/>
  <c r="F52" i="12"/>
  <c r="E52" i="12"/>
  <c r="D52" i="12"/>
  <c r="C52" i="12"/>
  <c r="B52" i="12"/>
  <c r="I51" i="12"/>
  <c r="F51" i="12"/>
  <c r="E51" i="12"/>
  <c r="D51" i="12"/>
  <c r="C51" i="12"/>
  <c r="B51" i="12"/>
  <c r="I50" i="12"/>
  <c r="F50" i="12"/>
  <c r="E50" i="12"/>
  <c r="D50" i="12"/>
  <c r="C50" i="12"/>
  <c r="B50" i="12"/>
  <c r="I49" i="12"/>
  <c r="F49" i="12"/>
  <c r="E49" i="12"/>
  <c r="D49" i="12"/>
  <c r="C49" i="12"/>
  <c r="B49" i="12"/>
  <c r="I48" i="12"/>
  <c r="F48" i="12"/>
  <c r="E48" i="12"/>
  <c r="D48" i="12"/>
  <c r="C48" i="12"/>
  <c r="B48" i="12"/>
  <c r="I47" i="12"/>
  <c r="F47" i="12"/>
  <c r="E47" i="12"/>
  <c r="D47" i="12"/>
  <c r="C47" i="12"/>
  <c r="B47" i="12"/>
  <c r="I46" i="12"/>
  <c r="F46" i="12"/>
  <c r="E46" i="12"/>
  <c r="D46" i="12"/>
  <c r="C46" i="12"/>
  <c r="B46" i="12"/>
  <c r="I45" i="12"/>
  <c r="F45" i="12"/>
  <c r="E45" i="12"/>
  <c r="D45" i="12"/>
  <c r="C45" i="12"/>
  <c r="B45" i="12"/>
  <c r="I44" i="12"/>
  <c r="F44" i="12"/>
  <c r="E44" i="12"/>
  <c r="D44" i="12"/>
  <c r="C44" i="12"/>
  <c r="B44" i="12"/>
  <c r="I43" i="12"/>
  <c r="F43" i="12"/>
  <c r="E43" i="12"/>
  <c r="D43" i="12"/>
  <c r="C43" i="12"/>
  <c r="B43" i="12"/>
  <c r="I42" i="12"/>
  <c r="F42" i="12"/>
  <c r="E42" i="12"/>
  <c r="D42" i="12"/>
  <c r="C42" i="12"/>
  <c r="B42" i="12"/>
  <c r="I41" i="12"/>
  <c r="F41" i="12"/>
  <c r="E41" i="12"/>
  <c r="D41" i="12"/>
  <c r="C41" i="12"/>
  <c r="B41" i="12"/>
  <c r="I40" i="12"/>
  <c r="F40" i="12"/>
  <c r="E40" i="12"/>
  <c r="D40" i="12"/>
  <c r="C40" i="12"/>
  <c r="B40" i="12"/>
  <c r="I39" i="12"/>
  <c r="F39" i="12"/>
  <c r="E39" i="12"/>
  <c r="D39" i="12"/>
  <c r="C39" i="12"/>
  <c r="B39" i="12"/>
  <c r="I38" i="12"/>
  <c r="F38" i="12"/>
  <c r="E38" i="12"/>
  <c r="D38" i="12"/>
  <c r="C38" i="12"/>
  <c r="B38" i="12"/>
  <c r="I37" i="12"/>
  <c r="F37" i="12"/>
  <c r="E37" i="12"/>
  <c r="D37" i="12"/>
  <c r="C37" i="12"/>
  <c r="B37" i="12"/>
  <c r="I36" i="12"/>
  <c r="F36" i="12"/>
  <c r="E36" i="12"/>
  <c r="D36" i="12"/>
  <c r="C36" i="12"/>
  <c r="B36" i="12"/>
  <c r="I35" i="12"/>
  <c r="F35" i="12"/>
  <c r="E35" i="12"/>
  <c r="D35" i="12"/>
  <c r="C35" i="12"/>
  <c r="B35" i="12"/>
  <c r="I34" i="12"/>
  <c r="F34" i="12"/>
  <c r="E34" i="12"/>
  <c r="D34" i="12"/>
  <c r="C34" i="12"/>
  <c r="B34" i="12"/>
  <c r="I33" i="12"/>
  <c r="F33" i="12"/>
  <c r="E33" i="12"/>
  <c r="D33" i="12"/>
  <c r="C33" i="12"/>
  <c r="B33" i="12"/>
  <c r="I32" i="12"/>
  <c r="F32" i="12"/>
  <c r="E32" i="12"/>
  <c r="D32" i="12"/>
  <c r="C32" i="12"/>
  <c r="B32" i="12"/>
  <c r="I31" i="12"/>
  <c r="F31" i="12"/>
  <c r="E31" i="12"/>
  <c r="D31" i="12"/>
  <c r="C31" i="12"/>
  <c r="B31" i="12"/>
  <c r="I30" i="12"/>
  <c r="F30" i="12"/>
  <c r="E30" i="12"/>
  <c r="D30" i="12"/>
  <c r="C30" i="12"/>
  <c r="B30" i="12"/>
  <c r="I29" i="12"/>
  <c r="F29" i="12"/>
  <c r="E29" i="12"/>
  <c r="D29" i="12"/>
  <c r="C29" i="12"/>
  <c r="B29" i="12"/>
  <c r="I28" i="12"/>
  <c r="F28" i="12"/>
  <c r="E28" i="12"/>
  <c r="D28" i="12"/>
  <c r="C28" i="12"/>
  <c r="B28" i="12"/>
  <c r="I27" i="12"/>
  <c r="F27" i="12"/>
  <c r="E27" i="12"/>
  <c r="D27" i="12"/>
  <c r="C27" i="12"/>
  <c r="B27" i="12"/>
  <c r="I26" i="12"/>
  <c r="F26" i="12"/>
  <c r="E26" i="12"/>
  <c r="D26" i="12"/>
  <c r="C26" i="12"/>
  <c r="B26" i="12"/>
  <c r="I25" i="12"/>
  <c r="F25" i="12"/>
  <c r="E25" i="12"/>
  <c r="D25" i="12"/>
  <c r="C25" i="12"/>
  <c r="B25" i="12"/>
  <c r="I24" i="12"/>
  <c r="F24" i="12"/>
  <c r="E24" i="12"/>
  <c r="D24" i="12"/>
  <c r="C24" i="12"/>
  <c r="B24" i="12"/>
  <c r="I23" i="12"/>
  <c r="F23" i="12"/>
  <c r="E23" i="12"/>
  <c r="D23" i="12"/>
  <c r="C23" i="12"/>
  <c r="B23" i="12"/>
  <c r="I22" i="12"/>
  <c r="F22" i="12"/>
  <c r="E22" i="12"/>
  <c r="D22" i="12"/>
  <c r="C22" i="12"/>
  <c r="B22" i="12"/>
  <c r="I21" i="12"/>
  <c r="F21" i="12"/>
  <c r="E21" i="12"/>
  <c r="D21" i="12"/>
  <c r="C21" i="12"/>
  <c r="B21" i="12"/>
  <c r="I20" i="12"/>
  <c r="F20" i="12"/>
  <c r="E20" i="12"/>
  <c r="D20" i="12"/>
  <c r="C20" i="12"/>
  <c r="B20" i="12"/>
  <c r="I19" i="12"/>
  <c r="F19" i="12"/>
  <c r="E19" i="12"/>
  <c r="D19" i="12"/>
  <c r="C19" i="12"/>
  <c r="B19" i="12"/>
  <c r="I18" i="12"/>
  <c r="F18" i="12"/>
  <c r="E18" i="12"/>
  <c r="D18" i="12"/>
  <c r="C18" i="12"/>
  <c r="B18" i="12"/>
  <c r="I17" i="12"/>
  <c r="F17" i="12"/>
  <c r="E17" i="12"/>
  <c r="D17" i="12"/>
  <c r="C17" i="12"/>
  <c r="B17" i="12"/>
  <c r="I16" i="12"/>
  <c r="F16" i="12"/>
  <c r="E16" i="12"/>
  <c r="D16" i="12"/>
  <c r="C16" i="12"/>
  <c r="B16" i="12"/>
  <c r="I15" i="12"/>
  <c r="F15" i="12"/>
  <c r="E15" i="12"/>
  <c r="D15" i="12"/>
  <c r="C15" i="12"/>
  <c r="B15" i="12"/>
  <c r="I14" i="12"/>
  <c r="F14" i="12"/>
  <c r="E14" i="12"/>
  <c r="D14" i="12"/>
  <c r="C14" i="12"/>
  <c r="B14" i="12"/>
  <c r="I13" i="12"/>
  <c r="F13" i="12"/>
  <c r="E13" i="12"/>
  <c r="D13" i="12"/>
  <c r="C13" i="12"/>
  <c r="B13" i="12"/>
  <c r="I12" i="12"/>
  <c r="F12" i="12"/>
  <c r="E12" i="12"/>
  <c r="D12" i="12"/>
  <c r="C12" i="12"/>
  <c r="B12" i="12"/>
  <c r="I11" i="12"/>
  <c r="F11" i="12"/>
  <c r="E11" i="12"/>
  <c r="D11" i="12"/>
  <c r="C11" i="12"/>
  <c r="B11" i="12"/>
  <c r="I10" i="12"/>
  <c r="F10" i="12"/>
  <c r="E10" i="12"/>
  <c r="D10" i="12"/>
  <c r="C10" i="12"/>
  <c r="B10" i="12"/>
  <c r="I9" i="12"/>
  <c r="F9" i="12"/>
  <c r="E9" i="12"/>
  <c r="D9" i="12"/>
  <c r="C9" i="12"/>
  <c r="B9" i="12"/>
  <c r="I8" i="12"/>
  <c r="F8" i="12"/>
  <c r="E8" i="12"/>
  <c r="D8" i="12"/>
  <c r="C8" i="12"/>
  <c r="B8" i="12"/>
  <c r="I7" i="12"/>
  <c r="F7" i="12"/>
  <c r="E7" i="12"/>
  <c r="D7" i="12"/>
  <c r="C7" i="12"/>
  <c r="B7" i="12"/>
  <c r="I6" i="12"/>
  <c r="F6" i="12"/>
  <c r="E6" i="12"/>
  <c r="D6" i="12"/>
  <c r="C6" i="12"/>
  <c r="B6" i="12"/>
  <c r="I5" i="12"/>
  <c r="F5" i="12"/>
  <c r="E5" i="12"/>
  <c r="D5" i="12"/>
  <c r="C5" i="12"/>
  <c r="B5" i="12"/>
  <c r="I4" i="12"/>
  <c r="F4" i="12"/>
  <c r="E4" i="12"/>
  <c r="D4" i="12"/>
  <c r="C4" i="12"/>
  <c r="B4" i="12"/>
  <c r="I3" i="12"/>
  <c r="F3" i="12"/>
  <c r="E3" i="12"/>
  <c r="D3" i="12"/>
  <c r="C3" i="12"/>
  <c r="B3" i="12"/>
  <c r="S31" i="12"/>
  <c r="S30" i="12"/>
  <c r="H246" i="11" l="1"/>
  <c r="H93" i="11"/>
  <c r="H15" i="11"/>
  <c r="H7" i="11"/>
  <c r="H10" i="11"/>
  <c r="H27" i="11"/>
  <c r="H19" i="11"/>
  <c r="H20" i="11"/>
  <c r="H12" i="11"/>
  <c r="H28" i="11"/>
  <c r="H222" i="11"/>
  <c r="H48" i="11"/>
  <c r="H250" i="11"/>
  <c r="H35" i="11"/>
  <c r="H51" i="11"/>
  <c r="H251" i="11"/>
  <c r="H235" i="11"/>
  <c r="H243" i="11"/>
  <c r="H108" i="11"/>
  <c r="H156" i="11"/>
  <c r="H204" i="11"/>
  <c r="H99" i="12"/>
  <c r="H179" i="12"/>
  <c r="H187" i="12"/>
  <c r="H140" i="12"/>
  <c r="H205" i="12"/>
  <c r="H230" i="11"/>
  <c r="H254" i="11"/>
  <c r="H23" i="11"/>
  <c r="H39" i="11"/>
  <c r="H47" i="11"/>
  <c r="H71" i="11"/>
  <c r="H87" i="11"/>
  <c r="H55" i="11"/>
  <c r="H63" i="11"/>
  <c r="H79" i="11"/>
  <c r="H103" i="11"/>
  <c r="H135" i="11"/>
  <c r="H191" i="11"/>
  <c r="H215" i="11"/>
  <c r="H16" i="11"/>
  <c r="H24" i="11"/>
  <c r="H111" i="11"/>
  <c r="H127" i="11"/>
  <c r="H151" i="11"/>
  <c r="H159" i="11"/>
  <c r="H199" i="11"/>
  <c r="H207" i="11"/>
  <c r="H239" i="11"/>
  <c r="H175" i="11"/>
  <c r="H223" i="11"/>
  <c r="H247" i="11"/>
  <c r="H255" i="11"/>
  <c r="H64" i="11"/>
  <c r="H72" i="11"/>
  <c r="H96" i="11"/>
  <c r="H104" i="11"/>
  <c r="H112" i="11"/>
  <c r="H120" i="11"/>
  <c r="H136" i="11"/>
  <c r="H160" i="11"/>
  <c r="H168" i="11"/>
  <c r="H176" i="11"/>
  <c r="H192" i="11"/>
  <c r="H17" i="11"/>
  <c r="H152" i="11"/>
  <c r="H33" i="11"/>
  <c r="H81" i="11"/>
  <c r="H89" i="11"/>
  <c r="H248" i="11"/>
  <c r="H57" i="11"/>
  <c r="H105" i="11"/>
  <c r="H129" i="11"/>
  <c r="H137" i="11"/>
  <c r="H177" i="11"/>
  <c r="H185" i="11"/>
  <c r="H209" i="11"/>
  <c r="H217" i="11"/>
  <c r="H26" i="11"/>
  <c r="H153" i="11"/>
  <c r="H18" i="11"/>
  <c r="H58" i="11"/>
  <c r="H3" i="11"/>
  <c r="H50" i="11"/>
  <c r="H106" i="11"/>
  <c r="H162" i="11"/>
  <c r="H170" i="11"/>
  <c r="H178" i="11"/>
  <c r="H210" i="11"/>
  <c r="H218" i="11"/>
  <c r="H154" i="11"/>
  <c r="H194" i="11"/>
  <c r="H202" i="11"/>
  <c r="H146" i="11"/>
  <c r="H242" i="11"/>
  <c r="H186" i="11"/>
  <c r="H59" i="11"/>
  <c r="H83" i="11"/>
  <c r="H91" i="11"/>
  <c r="H107" i="11"/>
  <c r="H163" i="11"/>
  <c r="H131" i="11"/>
  <c r="H155" i="11"/>
  <c r="H179" i="11"/>
  <c r="H203" i="11"/>
  <c r="H123" i="11"/>
  <c r="H187" i="11"/>
  <c r="H227" i="11"/>
  <c r="H76" i="11"/>
  <c r="H11" i="11"/>
  <c r="H52" i="11"/>
  <c r="H100" i="11"/>
  <c r="H124" i="11"/>
  <c r="H132" i="11"/>
  <c r="H140" i="11"/>
  <c r="H180" i="11"/>
  <c r="H188" i="11"/>
  <c r="H220" i="11"/>
  <c r="H21" i="11"/>
  <c r="H68" i="11"/>
  <c r="H69" i="11"/>
  <c r="H77" i="11"/>
  <c r="H45" i="11"/>
  <c r="H61" i="11"/>
  <c r="H101" i="11"/>
  <c r="H117" i="11"/>
  <c r="H125" i="11"/>
  <c r="H133" i="11"/>
  <c r="H149" i="11"/>
  <c r="H197" i="11"/>
  <c r="H213" i="11"/>
  <c r="H221" i="11"/>
  <c r="H14" i="11"/>
  <c r="H109" i="11"/>
  <c r="H141" i="11"/>
  <c r="H157" i="11"/>
  <c r="H189" i="11"/>
  <c r="H205" i="11"/>
  <c r="H229" i="11"/>
  <c r="H237" i="11"/>
  <c r="H253" i="11"/>
  <c r="H54" i="11"/>
  <c r="H62" i="11"/>
  <c r="H78" i="11"/>
  <c r="H102" i="11"/>
  <c r="H166" i="11"/>
  <c r="H190" i="11"/>
  <c r="H110" i="11"/>
  <c r="H126" i="11"/>
  <c r="H134" i="11"/>
  <c r="H150" i="11"/>
  <c r="H158" i="11"/>
  <c r="H174" i="11"/>
  <c r="H182" i="11"/>
  <c r="H198" i="11"/>
  <c r="H67" i="11"/>
  <c r="H98" i="11"/>
  <c r="H184" i="11"/>
  <c r="H231" i="11"/>
  <c r="H90" i="11"/>
  <c r="H5" i="11"/>
  <c r="H36" i="11"/>
  <c r="H44" i="11"/>
  <c r="H75" i="11"/>
  <c r="H114" i="11"/>
  <c r="H122" i="11"/>
  <c r="H13" i="11"/>
  <c r="H60" i="11"/>
  <c r="H99" i="11"/>
  <c r="H130" i="11"/>
  <c r="H145" i="11"/>
  <c r="H161" i="11"/>
  <c r="H169" i="11"/>
  <c r="H200" i="11"/>
  <c r="H208" i="11"/>
  <c r="H216" i="11"/>
  <c r="H224" i="11"/>
  <c r="H232" i="11"/>
  <c r="H240" i="11"/>
  <c r="H6" i="11"/>
  <c r="H37" i="11"/>
  <c r="H115" i="11"/>
  <c r="H201" i="11"/>
  <c r="H29" i="11"/>
  <c r="H53" i="11"/>
  <c r="H84" i="11"/>
  <c r="H92" i="11"/>
  <c r="H138" i="11"/>
  <c r="H256" i="11"/>
  <c r="H193" i="11"/>
  <c r="H225" i="11"/>
  <c r="H147" i="11"/>
  <c r="H233" i="11"/>
  <c r="H30" i="11"/>
  <c r="H139" i="11"/>
  <c r="H249" i="11"/>
  <c r="H22" i="11"/>
  <c r="H46" i="11"/>
  <c r="H85" i="11"/>
  <c r="H257" i="11"/>
  <c r="H226" i="11"/>
  <c r="H241" i="11"/>
  <c r="H31" i="11"/>
  <c r="H38" i="11"/>
  <c r="H70" i="11"/>
  <c r="H116" i="11"/>
  <c r="H148" i="11"/>
  <c r="H171" i="11"/>
  <c r="H195" i="11"/>
  <c r="H258" i="11"/>
  <c r="H94" i="11"/>
  <c r="H172" i="11"/>
  <c r="H211" i="11"/>
  <c r="H234" i="11"/>
  <c r="H32" i="11"/>
  <c r="H86" i="11"/>
  <c r="H196" i="11"/>
  <c r="H219" i="11"/>
  <c r="H8" i="11"/>
  <c r="H9" i="11"/>
  <c r="H40" i="11"/>
  <c r="H118" i="11"/>
  <c r="H164" i="11"/>
  <c r="H259" i="11"/>
  <c r="H56" i="11"/>
  <c r="H95" i="11"/>
  <c r="H165" i="11"/>
  <c r="H173" i="11"/>
  <c r="H142" i="11"/>
  <c r="H181" i="11"/>
  <c r="H228" i="11"/>
  <c r="H236" i="11"/>
  <c r="H244" i="11"/>
  <c r="H25" i="11"/>
  <c r="H41" i="11"/>
  <c r="H80" i="11"/>
  <c r="H119" i="11"/>
  <c r="H212" i="11"/>
  <c r="H252" i="11"/>
  <c r="H88" i="11"/>
  <c r="H65" i="11"/>
  <c r="H73" i="11"/>
  <c r="H143" i="11"/>
  <c r="H34" i="11"/>
  <c r="H49" i="11"/>
  <c r="H245" i="11"/>
  <c r="H260" i="11"/>
  <c r="H261" i="11"/>
  <c r="R31" i="11" s="1"/>
  <c r="H128" i="11"/>
  <c r="H167" i="11"/>
  <c r="H214" i="11"/>
  <c r="H43" i="11"/>
  <c r="H42" i="11"/>
  <c r="H66" i="11"/>
  <c r="H74" i="11"/>
  <c r="H144" i="11"/>
  <c r="H183" i="11"/>
  <c r="H238" i="11"/>
  <c r="H4" i="11"/>
  <c r="H82" i="11"/>
  <c r="H97" i="11"/>
  <c r="H113" i="11"/>
  <c r="H121" i="11"/>
  <c r="H206" i="11"/>
  <c r="H111" i="12"/>
  <c r="H143" i="12"/>
  <c r="H151" i="12"/>
  <c r="H167" i="12"/>
  <c r="H191" i="12"/>
  <c r="H207" i="12"/>
  <c r="H215" i="12"/>
  <c r="H231" i="12"/>
  <c r="H239" i="12"/>
  <c r="H247" i="12"/>
  <c r="H255" i="12"/>
  <c r="H103" i="12"/>
  <c r="H199" i="12"/>
  <c r="H159" i="12"/>
  <c r="H95" i="12"/>
  <c r="H183" i="12"/>
  <c r="H48" i="12"/>
  <c r="H88" i="12"/>
  <c r="H104" i="12"/>
  <c r="H144" i="12"/>
  <c r="H152" i="12"/>
  <c r="H160" i="12"/>
  <c r="H192" i="12"/>
  <c r="H208" i="12"/>
  <c r="H216" i="12"/>
  <c r="H224" i="12"/>
  <c r="H232" i="12"/>
  <c r="H240" i="12"/>
  <c r="H248" i="12"/>
  <c r="H256" i="12"/>
  <c r="H184" i="12"/>
  <c r="H40" i="12"/>
  <c r="H56" i="12"/>
  <c r="H96" i="12"/>
  <c r="H136" i="12"/>
  <c r="H200" i="12"/>
  <c r="H49" i="12"/>
  <c r="H89" i="12"/>
  <c r="H105" i="12"/>
  <c r="H137" i="12"/>
  <c r="H153" i="12"/>
  <c r="H161" i="12"/>
  <c r="H169" i="12"/>
  <c r="H185" i="12"/>
  <c r="H193" i="12"/>
  <c r="H201" i="12"/>
  <c r="H209" i="12"/>
  <c r="H217" i="12"/>
  <c r="H233" i="12"/>
  <c r="H241" i="12"/>
  <c r="H249" i="12"/>
  <c r="H257" i="12"/>
  <c r="H57" i="12"/>
  <c r="H97" i="12"/>
  <c r="H41" i="12"/>
  <c r="H145" i="12"/>
  <c r="H98" i="12"/>
  <c r="H146" i="12"/>
  <c r="H154" i="12"/>
  <c r="H170" i="12"/>
  <c r="H186" i="12"/>
  <c r="H202" i="12"/>
  <c r="H210" i="12"/>
  <c r="H218" i="12"/>
  <c r="H226" i="12"/>
  <c r="H234" i="12"/>
  <c r="H242" i="12"/>
  <c r="H250" i="12"/>
  <c r="H258" i="12"/>
  <c r="H194" i="12"/>
  <c r="H58" i="12"/>
  <c r="H19" i="12"/>
  <c r="H59" i="12"/>
  <c r="H107" i="12"/>
  <c r="H123" i="12"/>
  <c r="H147" i="12"/>
  <c r="H155" i="12"/>
  <c r="H171" i="12"/>
  <c r="H195" i="12"/>
  <c r="H219" i="12"/>
  <c r="H235" i="12"/>
  <c r="H243" i="12"/>
  <c r="H251" i="12"/>
  <c r="H259" i="12"/>
  <c r="H178" i="12"/>
  <c r="H11" i="12"/>
  <c r="H43" i="12"/>
  <c r="H75" i="12"/>
  <c r="H139" i="12"/>
  <c r="H227" i="12"/>
  <c r="H90" i="12"/>
  <c r="H3" i="12"/>
  <c r="H91" i="12"/>
  <c r="H131" i="12"/>
  <c r="H51" i="12"/>
  <c r="H203" i="12"/>
  <c r="H211" i="12"/>
  <c r="H28" i="12"/>
  <c r="H68" i="12"/>
  <c r="H92" i="12"/>
  <c r="H108" i="12"/>
  <c r="H116" i="12"/>
  <c r="H148" i="12"/>
  <c r="H156" i="12"/>
  <c r="H164" i="12"/>
  <c r="H188" i="12"/>
  <c r="H196" i="12"/>
  <c r="H212" i="12"/>
  <c r="H228" i="12"/>
  <c r="H236" i="12"/>
  <c r="H244" i="12"/>
  <c r="H252" i="12"/>
  <c r="H260" i="12"/>
  <c r="R30" i="12" s="1"/>
  <c r="H52" i="12"/>
  <c r="H220" i="12"/>
  <c r="H60" i="12"/>
  <c r="H180" i="12"/>
  <c r="H42" i="12"/>
  <c r="H4" i="12"/>
  <c r="H44" i="12"/>
  <c r="H76" i="12"/>
  <c r="H124" i="12"/>
  <c r="H204" i="12"/>
  <c r="H12" i="12"/>
  <c r="H100" i="12"/>
  <c r="H172" i="12"/>
  <c r="H10" i="12"/>
  <c r="H13" i="12"/>
  <c r="H69" i="12"/>
  <c r="H93" i="12"/>
  <c r="H101" i="12"/>
  <c r="H109" i="12"/>
  <c r="H117" i="12"/>
  <c r="H173" i="12"/>
  <c r="H181" i="12"/>
  <c r="H189" i="12"/>
  <c r="H197" i="12"/>
  <c r="H213" i="12"/>
  <c r="H221" i="12"/>
  <c r="H229" i="12"/>
  <c r="H237" i="12"/>
  <c r="H245" i="12"/>
  <c r="H253" i="12"/>
  <c r="H261" i="12"/>
  <c r="R31" i="12" s="1"/>
  <c r="H138" i="12"/>
  <c r="H45" i="12"/>
  <c r="H165" i="12"/>
  <c r="H53" i="12"/>
  <c r="H157" i="12"/>
  <c r="H5" i="12"/>
  <c r="H61" i="12"/>
  <c r="H141" i="12"/>
  <c r="H149" i="12"/>
  <c r="H50" i="12"/>
  <c r="H106" i="12"/>
  <c r="H47" i="12"/>
  <c r="H135" i="12"/>
  <c r="H168" i="12"/>
  <c r="H8" i="12"/>
  <c r="H16" i="12"/>
  <c r="H24" i="12"/>
  <c r="H32" i="12"/>
  <c r="H64" i="12"/>
  <c r="H72" i="12"/>
  <c r="H80" i="12"/>
  <c r="H112" i="12"/>
  <c r="H120" i="12"/>
  <c r="H128" i="12"/>
  <c r="H176" i="12"/>
  <c r="H25" i="12"/>
  <c r="H73" i="12"/>
  <c r="H113" i="12"/>
  <c r="H121" i="12"/>
  <c r="H129" i="12"/>
  <c r="H177" i="12"/>
  <c r="H225" i="12"/>
  <c r="H9" i="12"/>
  <c r="H17" i="12"/>
  <c r="H33" i="12"/>
  <c r="H65" i="12"/>
  <c r="H81" i="12"/>
  <c r="H18" i="12"/>
  <c r="H26" i="12"/>
  <c r="H34" i="12"/>
  <c r="H66" i="12"/>
  <c r="H74" i="12"/>
  <c r="H82" i="12"/>
  <c r="H114" i="12"/>
  <c r="H122" i="12"/>
  <c r="H130" i="12"/>
  <c r="H162" i="12"/>
  <c r="H35" i="12"/>
  <c r="H67" i="12"/>
  <c r="H83" i="12"/>
  <c r="H115" i="12"/>
  <c r="H163" i="12"/>
  <c r="H27" i="12"/>
  <c r="H20" i="12"/>
  <c r="H36" i="12"/>
  <c r="H84" i="12"/>
  <c r="H132" i="12"/>
  <c r="H125" i="12"/>
  <c r="H133" i="12"/>
  <c r="H37" i="12"/>
  <c r="H85" i="12"/>
  <c r="H21" i="12"/>
  <c r="H29" i="12"/>
  <c r="H77" i="12"/>
  <c r="H14" i="12"/>
  <c r="H54" i="12"/>
  <c r="H86" i="12"/>
  <c r="H110" i="12"/>
  <c r="H134" i="12"/>
  <c r="H142" i="12"/>
  <c r="H158" i="12"/>
  <c r="H174" i="12"/>
  <c r="H182" i="12"/>
  <c r="H190" i="12"/>
  <c r="H198" i="12"/>
  <c r="H206" i="12"/>
  <c r="H214" i="12"/>
  <c r="H222" i="12"/>
  <c r="H230" i="12"/>
  <c r="H238" i="12"/>
  <c r="H246" i="12"/>
  <c r="H254" i="12"/>
  <c r="H22" i="12"/>
  <c r="H46" i="12"/>
  <c r="H70" i="12"/>
  <c r="H94" i="12"/>
  <c r="H118" i="12"/>
  <c r="H150" i="12"/>
  <c r="H30" i="12"/>
  <c r="H62" i="12"/>
  <c r="H102" i="12"/>
  <c r="H166" i="12"/>
  <c r="H6" i="12"/>
  <c r="H38" i="12"/>
  <c r="H78" i="12"/>
  <c r="H126" i="12"/>
  <c r="H7" i="12"/>
  <c r="H15" i="12"/>
  <c r="H23" i="12"/>
  <c r="H31" i="12"/>
  <c r="H39" i="12"/>
  <c r="H55" i="12"/>
  <c r="H63" i="12"/>
  <c r="H71" i="12"/>
  <c r="H79" i="12"/>
  <c r="H87" i="12"/>
  <c r="H119" i="12"/>
  <c r="H127" i="12"/>
  <c r="H175" i="12"/>
  <c r="H223" i="12"/>
  <c r="M5" i="10"/>
  <c r="M5" i="9"/>
  <c r="R30" i="11" l="1"/>
  <c r="I261" i="1"/>
  <c r="B261" i="1"/>
  <c r="C261" i="1"/>
  <c r="D261" i="1"/>
  <c r="E261" i="1"/>
  <c r="F261" i="1"/>
  <c r="H261" i="1" l="1"/>
  <c r="I260" i="1"/>
  <c r="B260" i="1"/>
  <c r="C260" i="1"/>
  <c r="D260" i="1"/>
  <c r="E260" i="1"/>
  <c r="F260" i="1"/>
  <c r="H260" i="1" l="1"/>
  <c r="I259" i="1"/>
  <c r="B259" i="1"/>
  <c r="C259" i="1"/>
  <c r="D259" i="1"/>
  <c r="E259" i="1"/>
  <c r="F259" i="1"/>
  <c r="H259" i="1" l="1"/>
  <c r="B258" i="1"/>
  <c r="C258" i="1"/>
  <c r="D258" i="1"/>
  <c r="E258" i="1"/>
  <c r="F258" i="1"/>
  <c r="I258" i="1"/>
  <c r="H258" i="1" l="1"/>
  <c r="I257" i="1"/>
  <c r="B257" i="1"/>
  <c r="C257" i="1"/>
  <c r="D257" i="1"/>
  <c r="E257" i="1"/>
  <c r="F257" i="1"/>
  <c r="H257" i="1" l="1"/>
  <c r="I256" i="1"/>
  <c r="B256" i="1"/>
  <c r="C256" i="1"/>
  <c r="D256" i="1"/>
  <c r="E256" i="1"/>
  <c r="F256" i="1"/>
  <c r="H256" i="1" l="1"/>
  <c r="I255" i="1" l="1"/>
  <c r="F255" i="1"/>
  <c r="E255" i="1"/>
  <c r="C255" i="1"/>
  <c r="D255" i="1"/>
  <c r="B255" i="1"/>
  <c r="H255" i="1" l="1"/>
  <c r="I254" i="1"/>
  <c r="C254" i="1"/>
  <c r="D254" i="1"/>
  <c r="E254" i="1"/>
  <c r="F254" i="1"/>
  <c r="B254" i="1"/>
  <c r="H254" i="1" l="1"/>
  <c r="L19" i="9"/>
  <c r="I253" i="1" l="1"/>
  <c r="F253" i="1"/>
  <c r="E253" i="1"/>
  <c r="D253" i="1"/>
  <c r="C253" i="1"/>
  <c r="B253" i="1"/>
  <c r="I252" i="1"/>
  <c r="F252" i="1"/>
  <c r="E252" i="1"/>
  <c r="D252" i="1"/>
  <c r="C252" i="1"/>
  <c r="B252" i="1"/>
  <c r="I251" i="1"/>
  <c r="F251" i="1"/>
  <c r="E251" i="1"/>
  <c r="D251" i="1"/>
  <c r="C251" i="1"/>
  <c r="B251" i="1"/>
  <c r="I250" i="1"/>
  <c r="F250" i="1"/>
  <c r="E250" i="1"/>
  <c r="D250" i="1"/>
  <c r="C250" i="1"/>
  <c r="B250" i="1"/>
  <c r="I249" i="1"/>
  <c r="F249" i="1"/>
  <c r="E249" i="1"/>
  <c r="D249" i="1"/>
  <c r="C249" i="1"/>
  <c r="B249" i="1"/>
  <c r="I248" i="1"/>
  <c r="F248" i="1"/>
  <c r="E248" i="1"/>
  <c r="D248" i="1"/>
  <c r="C248" i="1"/>
  <c r="B248" i="1"/>
  <c r="I247" i="1"/>
  <c r="F247" i="1"/>
  <c r="E247" i="1"/>
  <c r="D247" i="1"/>
  <c r="C247" i="1"/>
  <c r="B247" i="1"/>
  <c r="I246" i="1"/>
  <c r="F246" i="1"/>
  <c r="E246" i="1"/>
  <c r="D246" i="1"/>
  <c r="C246" i="1"/>
  <c r="B246" i="1"/>
  <c r="I245" i="1"/>
  <c r="F245" i="1"/>
  <c r="E245" i="1"/>
  <c r="D245" i="1"/>
  <c r="C245" i="1"/>
  <c r="B245" i="1"/>
  <c r="I244" i="1"/>
  <c r="F244" i="1"/>
  <c r="E244" i="1"/>
  <c r="D244" i="1"/>
  <c r="C244" i="1"/>
  <c r="B244" i="1"/>
  <c r="I243" i="1"/>
  <c r="F243" i="1"/>
  <c r="E243" i="1"/>
  <c r="D243" i="1"/>
  <c r="C243" i="1"/>
  <c r="B243" i="1"/>
  <c r="I242" i="1"/>
  <c r="F242" i="1"/>
  <c r="E242" i="1"/>
  <c r="D242" i="1"/>
  <c r="C242" i="1"/>
  <c r="B242" i="1"/>
  <c r="I241" i="1"/>
  <c r="F241" i="1"/>
  <c r="E241" i="1"/>
  <c r="D241" i="1"/>
  <c r="C241" i="1"/>
  <c r="B241" i="1"/>
  <c r="I240" i="1"/>
  <c r="F240" i="1"/>
  <c r="E240" i="1"/>
  <c r="D240" i="1"/>
  <c r="C240" i="1"/>
  <c r="B240" i="1"/>
  <c r="I239" i="1"/>
  <c r="F239" i="1"/>
  <c r="E239" i="1"/>
  <c r="D239" i="1"/>
  <c r="C239" i="1"/>
  <c r="B239" i="1"/>
  <c r="I238" i="1"/>
  <c r="F238" i="1"/>
  <c r="E238" i="1"/>
  <c r="D238" i="1"/>
  <c r="C238" i="1"/>
  <c r="B238" i="1"/>
  <c r="I237" i="1"/>
  <c r="F237" i="1"/>
  <c r="E237" i="1"/>
  <c r="D237" i="1"/>
  <c r="C237" i="1"/>
  <c r="B237" i="1"/>
  <c r="I236" i="1"/>
  <c r="F236" i="1"/>
  <c r="E236" i="1"/>
  <c r="D236" i="1"/>
  <c r="C236" i="1"/>
  <c r="B236" i="1"/>
  <c r="I235" i="1"/>
  <c r="F235" i="1"/>
  <c r="E235" i="1"/>
  <c r="D235" i="1"/>
  <c r="C235" i="1"/>
  <c r="B235" i="1"/>
  <c r="I234" i="1"/>
  <c r="F234" i="1"/>
  <c r="E234" i="1"/>
  <c r="D234" i="1"/>
  <c r="C234" i="1"/>
  <c r="B234" i="1"/>
  <c r="I233" i="1"/>
  <c r="F233" i="1"/>
  <c r="E233" i="1"/>
  <c r="D233" i="1"/>
  <c r="C233" i="1"/>
  <c r="B233" i="1"/>
  <c r="I232" i="1"/>
  <c r="F232" i="1"/>
  <c r="E232" i="1"/>
  <c r="D232" i="1"/>
  <c r="C232" i="1"/>
  <c r="B232" i="1"/>
  <c r="I231" i="1"/>
  <c r="F231" i="1"/>
  <c r="E231" i="1"/>
  <c r="D231" i="1"/>
  <c r="C231" i="1"/>
  <c r="B231" i="1"/>
  <c r="I230" i="1"/>
  <c r="F230" i="1"/>
  <c r="E230" i="1"/>
  <c r="D230" i="1"/>
  <c r="C230" i="1"/>
  <c r="B230" i="1"/>
  <c r="I229" i="1"/>
  <c r="F229" i="1"/>
  <c r="E229" i="1"/>
  <c r="D229" i="1"/>
  <c r="C229" i="1"/>
  <c r="B229" i="1"/>
  <c r="I228" i="1"/>
  <c r="F228" i="1"/>
  <c r="E228" i="1"/>
  <c r="D228" i="1"/>
  <c r="C228" i="1"/>
  <c r="B228" i="1"/>
  <c r="I227" i="1"/>
  <c r="F227" i="1"/>
  <c r="E227" i="1"/>
  <c r="D227" i="1"/>
  <c r="C227" i="1"/>
  <c r="B227" i="1"/>
  <c r="I226" i="1"/>
  <c r="F226" i="1"/>
  <c r="E226" i="1"/>
  <c r="D226" i="1"/>
  <c r="C226" i="1"/>
  <c r="B226" i="1"/>
  <c r="I225" i="1"/>
  <c r="F225" i="1"/>
  <c r="E225" i="1"/>
  <c r="D225" i="1"/>
  <c r="C225" i="1"/>
  <c r="B225" i="1"/>
  <c r="I224" i="1"/>
  <c r="F224" i="1"/>
  <c r="E224" i="1"/>
  <c r="D224" i="1"/>
  <c r="C224" i="1"/>
  <c r="B224" i="1"/>
  <c r="I223" i="1"/>
  <c r="F223" i="1"/>
  <c r="E223" i="1"/>
  <c r="D223" i="1"/>
  <c r="C223" i="1"/>
  <c r="B223" i="1"/>
  <c r="I222" i="1"/>
  <c r="F222" i="1"/>
  <c r="E222" i="1"/>
  <c r="D222" i="1"/>
  <c r="C222" i="1"/>
  <c r="B222" i="1"/>
  <c r="I221" i="1"/>
  <c r="F221" i="1"/>
  <c r="E221" i="1"/>
  <c r="D221" i="1"/>
  <c r="C221" i="1"/>
  <c r="B221" i="1"/>
  <c r="I220" i="1"/>
  <c r="F220" i="1"/>
  <c r="E220" i="1"/>
  <c r="D220" i="1"/>
  <c r="C220" i="1"/>
  <c r="B220" i="1"/>
  <c r="I219" i="1"/>
  <c r="F219" i="1"/>
  <c r="E219" i="1"/>
  <c r="D219" i="1"/>
  <c r="C219" i="1"/>
  <c r="B219" i="1"/>
  <c r="I218" i="1"/>
  <c r="F218" i="1"/>
  <c r="E218" i="1"/>
  <c r="D218" i="1"/>
  <c r="C218" i="1"/>
  <c r="B218" i="1"/>
  <c r="I217" i="1"/>
  <c r="F217" i="1"/>
  <c r="E217" i="1"/>
  <c r="D217" i="1"/>
  <c r="C217" i="1"/>
  <c r="B217" i="1"/>
  <c r="I216" i="1"/>
  <c r="F216" i="1"/>
  <c r="E216" i="1"/>
  <c r="D216" i="1"/>
  <c r="C216" i="1"/>
  <c r="B216" i="1"/>
  <c r="I215" i="1"/>
  <c r="F215" i="1"/>
  <c r="E215" i="1"/>
  <c r="D215" i="1"/>
  <c r="C215" i="1"/>
  <c r="B215" i="1"/>
  <c r="I214" i="1"/>
  <c r="F214" i="1"/>
  <c r="E214" i="1"/>
  <c r="D214" i="1"/>
  <c r="C214" i="1"/>
  <c r="B214" i="1"/>
  <c r="I213" i="1"/>
  <c r="F213" i="1"/>
  <c r="E213" i="1"/>
  <c r="D213" i="1"/>
  <c r="C213" i="1"/>
  <c r="B213" i="1"/>
  <c r="I212" i="1"/>
  <c r="F212" i="1"/>
  <c r="E212" i="1"/>
  <c r="D212" i="1"/>
  <c r="C212" i="1"/>
  <c r="B212" i="1"/>
  <c r="I211" i="1"/>
  <c r="F211" i="1"/>
  <c r="E211" i="1"/>
  <c r="D211" i="1"/>
  <c r="C211" i="1"/>
  <c r="B211" i="1"/>
  <c r="I210" i="1"/>
  <c r="F210" i="1"/>
  <c r="E210" i="1"/>
  <c r="D210" i="1"/>
  <c r="C210" i="1"/>
  <c r="B210" i="1"/>
  <c r="I209" i="1"/>
  <c r="F209" i="1"/>
  <c r="E209" i="1"/>
  <c r="D209" i="1"/>
  <c r="C209" i="1"/>
  <c r="B209" i="1"/>
  <c r="I208" i="1"/>
  <c r="F208" i="1"/>
  <c r="E208" i="1"/>
  <c r="D208" i="1"/>
  <c r="C208" i="1"/>
  <c r="B208" i="1"/>
  <c r="I207" i="1"/>
  <c r="F207" i="1"/>
  <c r="E207" i="1"/>
  <c r="D207" i="1"/>
  <c r="C207" i="1"/>
  <c r="B207" i="1"/>
  <c r="I206" i="1"/>
  <c r="F206" i="1"/>
  <c r="E206" i="1"/>
  <c r="D206" i="1"/>
  <c r="C206" i="1"/>
  <c r="B206" i="1"/>
  <c r="I205" i="1"/>
  <c r="F205" i="1"/>
  <c r="E205" i="1"/>
  <c r="D205" i="1"/>
  <c r="C205" i="1"/>
  <c r="B205" i="1"/>
  <c r="I204" i="1"/>
  <c r="F204" i="1"/>
  <c r="E204" i="1"/>
  <c r="D204" i="1"/>
  <c r="C204" i="1"/>
  <c r="B204" i="1"/>
  <c r="I203" i="1"/>
  <c r="F203" i="1"/>
  <c r="E203" i="1"/>
  <c r="D203" i="1"/>
  <c r="C203" i="1"/>
  <c r="B203" i="1"/>
  <c r="I202" i="1"/>
  <c r="F202" i="1"/>
  <c r="E202" i="1"/>
  <c r="D202" i="1"/>
  <c r="C202" i="1"/>
  <c r="B202" i="1"/>
  <c r="I201" i="1"/>
  <c r="F201" i="1"/>
  <c r="E201" i="1"/>
  <c r="D201" i="1"/>
  <c r="C201" i="1"/>
  <c r="B201" i="1"/>
  <c r="I200" i="1"/>
  <c r="F200" i="1"/>
  <c r="E200" i="1"/>
  <c r="D200" i="1"/>
  <c r="C200" i="1"/>
  <c r="B200" i="1"/>
  <c r="I199" i="1"/>
  <c r="F199" i="1"/>
  <c r="E199" i="1"/>
  <c r="D199" i="1"/>
  <c r="C199" i="1"/>
  <c r="B199" i="1"/>
  <c r="I198" i="1"/>
  <c r="F198" i="1"/>
  <c r="E198" i="1"/>
  <c r="D198" i="1"/>
  <c r="C198" i="1"/>
  <c r="B198" i="1"/>
  <c r="I197" i="1"/>
  <c r="F197" i="1"/>
  <c r="E197" i="1"/>
  <c r="D197" i="1"/>
  <c r="C197" i="1"/>
  <c r="B197" i="1"/>
  <c r="I196" i="1"/>
  <c r="F196" i="1"/>
  <c r="E196" i="1"/>
  <c r="D196" i="1"/>
  <c r="C196" i="1"/>
  <c r="B196" i="1"/>
  <c r="I195" i="1"/>
  <c r="F195" i="1"/>
  <c r="E195" i="1"/>
  <c r="D195" i="1"/>
  <c r="C195" i="1"/>
  <c r="B195" i="1"/>
  <c r="I194" i="1"/>
  <c r="F194" i="1"/>
  <c r="E194" i="1"/>
  <c r="D194" i="1"/>
  <c r="C194" i="1"/>
  <c r="B194" i="1"/>
  <c r="I193" i="1"/>
  <c r="F193" i="1"/>
  <c r="E193" i="1"/>
  <c r="D193" i="1"/>
  <c r="C193" i="1"/>
  <c r="B193" i="1"/>
  <c r="I192" i="1"/>
  <c r="F192" i="1"/>
  <c r="E192" i="1"/>
  <c r="D192" i="1"/>
  <c r="C192" i="1"/>
  <c r="B192" i="1"/>
  <c r="I191" i="1"/>
  <c r="F191" i="1"/>
  <c r="E191" i="1"/>
  <c r="D191" i="1"/>
  <c r="C191" i="1"/>
  <c r="B191" i="1"/>
  <c r="I190" i="1"/>
  <c r="F190" i="1"/>
  <c r="E190" i="1"/>
  <c r="D190" i="1"/>
  <c r="C190" i="1"/>
  <c r="B190" i="1"/>
  <c r="I189" i="1"/>
  <c r="F189" i="1"/>
  <c r="E189" i="1"/>
  <c r="D189" i="1"/>
  <c r="C189" i="1"/>
  <c r="B189" i="1"/>
  <c r="I188" i="1"/>
  <c r="F188" i="1"/>
  <c r="E188" i="1"/>
  <c r="D188" i="1"/>
  <c r="C188" i="1"/>
  <c r="B188" i="1"/>
  <c r="I187" i="1"/>
  <c r="F187" i="1"/>
  <c r="E187" i="1"/>
  <c r="D187" i="1"/>
  <c r="C187" i="1"/>
  <c r="B187" i="1"/>
  <c r="I186" i="1"/>
  <c r="F186" i="1"/>
  <c r="E186" i="1"/>
  <c r="D186" i="1"/>
  <c r="C186" i="1"/>
  <c r="B186" i="1"/>
  <c r="I185" i="1"/>
  <c r="F185" i="1"/>
  <c r="E185" i="1"/>
  <c r="D185" i="1"/>
  <c r="C185" i="1"/>
  <c r="B185" i="1"/>
  <c r="I184" i="1"/>
  <c r="F184" i="1"/>
  <c r="E184" i="1"/>
  <c r="D184" i="1"/>
  <c r="C184" i="1"/>
  <c r="B184" i="1"/>
  <c r="I183" i="1"/>
  <c r="F183" i="1"/>
  <c r="E183" i="1"/>
  <c r="D183" i="1"/>
  <c r="C183" i="1"/>
  <c r="B183" i="1"/>
  <c r="I182" i="1"/>
  <c r="F182" i="1"/>
  <c r="E182" i="1"/>
  <c r="D182" i="1"/>
  <c r="C182" i="1"/>
  <c r="B182" i="1"/>
  <c r="I181" i="1"/>
  <c r="F181" i="1"/>
  <c r="E181" i="1"/>
  <c r="D181" i="1"/>
  <c r="C181" i="1"/>
  <c r="B181" i="1"/>
  <c r="I180" i="1"/>
  <c r="F180" i="1"/>
  <c r="E180" i="1"/>
  <c r="D180" i="1"/>
  <c r="C180" i="1"/>
  <c r="B180" i="1"/>
  <c r="I179" i="1"/>
  <c r="F179" i="1"/>
  <c r="E179" i="1"/>
  <c r="D179" i="1"/>
  <c r="C179" i="1"/>
  <c r="B179" i="1"/>
  <c r="I178" i="1"/>
  <c r="F178" i="1"/>
  <c r="E178" i="1"/>
  <c r="D178" i="1"/>
  <c r="C178" i="1"/>
  <c r="B178" i="1"/>
  <c r="I177" i="1"/>
  <c r="F177" i="1"/>
  <c r="E177" i="1"/>
  <c r="D177" i="1"/>
  <c r="C177" i="1"/>
  <c r="B177" i="1"/>
  <c r="I176" i="1"/>
  <c r="F176" i="1"/>
  <c r="E176" i="1"/>
  <c r="D176" i="1"/>
  <c r="C176" i="1"/>
  <c r="B176" i="1"/>
  <c r="I175" i="1"/>
  <c r="F175" i="1"/>
  <c r="E175" i="1"/>
  <c r="D175" i="1"/>
  <c r="C175" i="1"/>
  <c r="B175" i="1"/>
  <c r="I174" i="1"/>
  <c r="F174" i="1"/>
  <c r="E174" i="1"/>
  <c r="D174" i="1"/>
  <c r="C174" i="1"/>
  <c r="B174" i="1"/>
  <c r="I173" i="1"/>
  <c r="F173" i="1"/>
  <c r="E173" i="1"/>
  <c r="D173" i="1"/>
  <c r="C173" i="1"/>
  <c r="B173" i="1"/>
  <c r="I172" i="1"/>
  <c r="F172" i="1"/>
  <c r="E172" i="1"/>
  <c r="D172" i="1"/>
  <c r="C172" i="1"/>
  <c r="B172" i="1"/>
  <c r="I171" i="1"/>
  <c r="F171" i="1"/>
  <c r="E171" i="1"/>
  <c r="D171" i="1"/>
  <c r="C171" i="1"/>
  <c r="B171" i="1"/>
  <c r="I170" i="1"/>
  <c r="F170" i="1"/>
  <c r="E170" i="1"/>
  <c r="D170" i="1"/>
  <c r="C170" i="1"/>
  <c r="B170" i="1"/>
  <c r="I169" i="1"/>
  <c r="F169" i="1"/>
  <c r="E169" i="1"/>
  <c r="D169" i="1"/>
  <c r="C169" i="1"/>
  <c r="B169" i="1"/>
  <c r="I168" i="1"/>
  <c r="F168" i="1"/>
  <c r="E168" i="1"/>
  <c r="D168" i="1"/>
  <c r="C168" i="1"/>
  <c r="B168" i="1"/>
  <c r="I167" i="1"/>
  <c r="F167" i="1"/>
  <c r="E167" i="1"/>
  <c r="D167" i="1"/>
  <c r="C167" i="1"/>
  <c r="B167" i="1"/>
  <c r="I166" i="1"/>
  <c r="F166" i="1"/>
  <c r="E166" i="1"/>
  <c r="D166" i="1"/>
  <c r="C166" i="1"/>
  <c r="B166" i="1"/>
  <c r="I165" i="1"/>
  <c r="F165" i="1"/>
  <c r="E165" i="1"/>
  <c r="D165" i="1"/>
  <c r="C165" i="1"/>
  <c r="B165" i="1"/>
  <c r="I164" i="1"/>
  <c r="F164" i="1"/>
  <c r="E164" i="1"/>
  <c r="D164" i="1"/>
  <c r="C164" i="1"/>
  <c r="B164" i="1"/>
  <c r="I163" i="1"/>
  <c r="F163" i="1"/>
  <c r="E163" i="1"/>
  <c r="D163" i="1"/>
  <c r="C163" i="1"/>
  <c r="B163" i="1"/>
  <c r="I162" i="1"/>
  <c r="F162" i="1"/>
  <c r="E162" i="1"/>
  <c r="D162" i="1"/>
  <c r="C162" i="1"/>
  <c r="B162" i="1"/>
  <c r="I161" i="1"/>
  <c r="F161" i="1"/>
  <c r="E161" i="1"/>
  <c r="D161" i="1"/>
  <c r="C161" i="1"/>
  <c r="B161" i="1"/>
  <c r="I160" i="1"/>
  <c r="F160" i="1"/>
  <c r="E160" i="1"/>
  <c r="D160" i="1"/>
  <c r="C160" i="1"/>
  <c r="B160" i="1"/>
  <c r="I159" i="1"/>
  <c r="F159" i="1"/>
  <c r="E159" i="1"/>
  <c r="D159" i="1"/>
  <c r="C159" i="1"/>
  <c r="B159" i="1"/>
  <c r="I158" i="1"/>
  <c r="F158" i="1"/>
  <c r="E158" i="1"/>
  <c r="D158" i="1"/>
  <c r="C158" i="1"/>
  <c r="B158" i="1"/>
  <c r="I157" i="1"/>
  <c r="F157" i="1"/>
  <c r="E157" i="1"/>
  <c r="D157" i="1"/>
  <c r="C157" i="1"/>
  <c r="B157" i="1"/>
  <c r="I156" i="1"/>
  <c r="F156" i="1"/>
  <c r="E156" i="1"/>
  <c r="D156" i="1"/>
  <c r="C156" i="1"/>
  <c r="B156" i="1"/>
  <c r="I155" i="1"/>
  <c r="F155" i="1"/>
  <c r="E155" i="1"/>
  <c r="D155" i="1"/>
  <c r="C155" i="1"/>
  <c r="B155" i="1"/>
  <c r="I154" i="1"/>
  <c r="F154" i="1"/>
  <c r="E154" i="1"/>
  <c r="D154" i="1"/>
  <c r="C154" i="1"/>
  <c r="B154" i="1"/>
  <c r="I153" i="1"/>
  <c r="F153" i="1"/>
  <c r="E153" i="1"/>
  <c r="D153" i="1"/>
  <c r="C153" i="1"/>
  <c r="B153" i="1"/>
  <c r="I152" i="1"/>
  <c r="F152" i="1"/>
  <c r="E152" i="1"/>
  <c r="D152" i="1"/>
  <c r="C152" i="1"/>
  <c r="B152" i="1"/>
  <c r="I151" i="1"/>
  <c r="F151" i="1"/>
  <c r="E151" i="1"/>
  <c r="D151" i="1"/>
  <c r="C151" i="1"/>
  <c r="B151" i="1"/>
  <c r="I150" i="1"/>
  <c r="F150" i="1"/>
  <c r="E150" i="1"/>
  <c r="D150" i="1"/>
  <c r="C150" i="1"/>
  <c r="B150" i="1"/>
  <c r="I149" i="1"/>
  <c r="F149" i="1"/>
  <c r="E149" i="1"/>
  <c r="D149" i="1"/>
  <c r="C149" i="1"/>
  <c r="B149" i="1"/>
  <c r="I148" i="1"/>
  <c r="F148" i="1"/>
  <c r="E148" i="1"/>
  <c r="D148" i="1"/>
  <c r="C148" i="1"/>
  <c r="B148" i="1"/>
  <c r="I147" i="1"/>
  <c r="F147" i="1"/>
  <c r="E147" i="1"/>
  <c r="D147" i="1"/>
  <c r="C147" i="1"/>
  <c r="B147" i="1"/>
  <c r="I146" i="1"/>
  <c r="F146" i="1"/>
  <c r="E146" i="1"/>
  <c r="D146" i="1"/>
  <c r="C146" i="1"/>
  <c r="B146" i="1"/>
  <c r="I145" i="1"/>
  <c r="F145" i="1"/>
  <c r="E145" i="1"/>
  <c r="D145" i="1"/>
  <c r="C145" i="1"/>
  <c r="B145" i="1"/>
  <c r="I144" i="1"/>
  <c r="F144" i="1"/>
  <c r="E144" i="1"/>
  <c r="D144" i="1"/>
  <c r="C144" i="1"/>
  <c r="B144" i="1"/>
  <c r="I143" i="1"/>
  <c r="F143" i="1"/>
  <c r="E143" i="1"/>
  <c r="D143" i="1"/>
  <c r="C143" i="1"/>
  <c r="B143" i="1"/>
  <c r="I142" i="1"/>
  <c r="F142" i="1"/>
  <c r="E142" i="1"/>
  <c r="D142" i="1"/>
  <c r="C142" i="1"/>
  <c r="B142" i="1"/>
  <c r="I141" i="1"/>
  <c r="F141" i="1"/>
  <c r="E141" i="1"/>
  <c r="D141" i="1"/>
  <c r="C141" i="1"/>
  <c r="B141" i="1"/>
  <c r="I140" i="1"/>
  <c r="F140" i="1"/>
  <c r="E140" i="1"/>
  <c r="D140" i="1"/>
  <c r="C140" i="1"/>
  <c r="B140" i="1"/>
  <c r="I139" i="1"/>
  <c r="F139" i="1"/>
  <c r="E139" i="1"/>
  <c r="D139" i="1"/>
  <c r="C139" i="1"/>
  <c r="B139" i="1"/>
  <c r="I138" i="1"/>
  <c r="F138" i="1"/>
  <c r="E138" i="1"/>
  <c r="D138" i="1"/>
  <c r="C138" i="1"/>
  <c r="B138" i="1"/>
  <c r="I137" i="1"/>
  <c r="F137" i="1"/>
  <c r="E137" i="1"/>
  <c r="D137" i="1"/>
  <c r="C137" i="1"/>
  <c r="B137" i="1"/>
  <c r="I136" i="1"/>
  <c r="F136" i="1"/>
  <c r="E136" i="1"/>
  <c r="D136" i="1"/>
  <c r="C136" i="1"/>
  <c r="B136" i="1"/>
  <c r="I135" i="1"/>
  <c r="F135" i="1"/>
  <c r="E135" i="1"/>
  <c r="D135" i="1"/>
  <c r="C135" i="1"/>
  <c r="B135" i="1"/>
  <c r="I134" i="1"/>
  <c r="F134" i="1"/>
  <c r="E134" i="1"/>
  <c r="D134" i="1"/>
  <c r="C134" i="1"/>
  <c r="B134" i="1"/>
  <c r="I133" i="1"/>
  <c r="F133" i="1"/>
  <c r="E133" i="1"/>
  <c r="D133" i="1"/>
  <c r="C133" i="1"/>
  <c r="B133" i="1"/>
  <c r="I132" i="1"/>
  <c r="F132" i="1"/>
  <c r="E132" i="1"/>
  <c r="D132" i="1"/>
  <c r="C132" i="1"/>
  <c r="B132" i="1"/>
  <c r="I131" i="1"/>
  <c r="F131" i="1"/>
  <c r="E131" i="1"/>
  <c r="D131" i="1"/>
  <c r="C131" i="1"/>
  <c r="B131" i="1"/>
  <c r="I130" i="1"/>
  <c r="F130" i="1"/>
  <c r="E130" i="1"/>
  <c r="D130" i="1"/>
  <c r="C130" i="1"/>
  <c r="B130" i="1"/>
  <c r="I129" i="1"/>
  <c r="F129" i="1"/>
  <c r="E129" i="1"/>
  <c r="D129" i="1"/>
  <c r="C129" i="1"/>
  <c r="B129" i="1"/>
  <c r="I128" i="1"/>
  <c r="F128" i="1"/>
  <c r="E128" i="1"/>
  <c r="D128" i="1"/>
  <c r="C128" i="1"/>
  <c r="B128" i="1"/>
  <c r="I127" i="1"/>
  <c r="F127" i="1"/>
  <c r="E127" i="1"/>
  <c r="D127" i="1"/>
  <c r="C127" i="1"/>
  <c r="B127" i="1"/>
  <c r="I126" i="1"/>
  <c r="F126" i="1"/>
  <c r="E126" i="1"/>
  <c r="D126" i="1"/>
  <c r="C126" i="1"/>
  <c r="B126" i="1"/>
  <c r="I125" i="1"/>
  <c r="F125" i="1"/>
  <c r="E125" i="1"/>
  <c r="D125" i="1"/>
  <c r="C125" i="1"/>
  <c r="B125" i="1"/>
  <c r="I124" i="1"/>
  <c r="F124" i="1"/>
  <c r="E124" i="1"/>
  <c r="D124" i="1"/>
  <c r="C124" i="1"/>
  <c r="B124" i="1"/>
  <c r="I123" i="1"/>
  <c r="F123" i="1"/>
  <c r="E123" i="1"/>
  <c r="D123" i="1"/>
  <c r="C123" i="1"/>
  <c r="B123" i="1"/>
  <c r="I122" i="1"/>
  <c r="F122" i="1"/>
  <c r="E122" i="1"/>
  <c r="D122" i="1"/>
  <c r="C122" i="1"/>
  <c r="B122" i="1"/>
  <c r="I121" i="1"/>
  <c r="F121" i="1"/>
  <c r="E121" i="1"/>
  <c r="D121" i="1"/>
  <c r="C121" i="1"/>
  <c r="B121" i="1"/>
  <c r="I120" i="1"/>
  <c r="F120" i="1"/>
  <c r="E120" i="1"/>
  <c r="D120" i="1"/>
  <c r="C120" i="1"/>
  <c r="B120" i="1"/>
  <c r="I119" i="1"/>
  <c r="F119" i="1"/>
  <c r="E119" i="1"/>
  <c r="D119" i="1"/>
  <c r="C119" i="1"/>
  <c r="B119" i="1"/>
  <c r="I118" i="1"/>
  <c r="F118" i="1"/>
  <c r="E118" i="1"/>
  <c r="D118" i="1"/>
  <c r="C118" i="1"/>
  <c r="B118" i="1"/>
  <c r="I117" i="1"/>
  <c r="F117" i="1"/>
  <c r="E117" i="1"/>
  <c r="D117" i="1"/>
  <c r="C117" i="1"/>
  <c r="B117" i="1"/>
  <c r="I116" i="1"/>
  <c r="F116" i="1"/>
  <c r="E116" i="1"/>
  <c r="D116" i="1"/>
  <c r="C116" i="1"/>
  <c r="B116" i="1"/>
  <c r="I115" i="1"/>
  <c r="F115" i="1"/>
  <c r="E115" i="1"/>
  <c r="D115" i="1"/>
  <c r="C115" i="1"/>
  <c r="B115" i="1"/>
  <c r="I114" i="1"/>
  <c r="F114" i="1"/>
  <c r="E114" i="1"/>
  <c r="D114" i="1"/>
  <c r="C114" i="1"/>
  <c r="B114" i="1"/>
  <c r="I113" i="1"/>
  <c r="F113" i="1"/>
  <c r="E113" i="1"/>
  <c r="D113" i="1"/>
  <c r="C113" i="1"/>
  <c r="B113" i="1"/>
  <c r="I112" i="1"/>
  <c r="F112" i="1"/>
  <c r="E112" i="1"/>
  <c r="D112" i="1"/>
  <c r="C112" i="1"/>
  <c r="B112" i="1"/>
  <c r="I111" i="1"/>
  <c r="F111" i="1"/>
  <c r="E111" i="1"/>
  <c r="D111" i="1"/>
  <c r="C111" i="1"/>
  <c r="B111" i="1"/>
  <c r="I110" i="1"/>
  <c r="F110" i="1"/>
  <c r="E110" i="1"/>
  <c r="D110" i="1"/>
  <c r="C110" i="1"/>
  <c r="B110" i="1"/>
  <c r="I109" i="1"/>
  <c r="F109" i="1"/>
  <c r="E109" i="1"/>
  <c r="D109" i="1"/>
  <c r="C109" i="1"/>
  <c r="B109" i="1"/>
  <c r="I108" i="1"/>
  <c r="F108" i="1"/>
  <c r="E108" i="1"/>
  <c r="D108" i="1"/>
  <c r="C108" i="1"/>
  <c r="B108" i="1"/>
  <c r="I107" i="1"/>
  <c r="F107" i="1"/>
  <c r="E107" i="1"/>
  <c r="D107" i="1"/>
  <c r="C107" i="1"/>
  <c r="B107" i="1"/>
  <c r="I106" i="1"/>
  <c r="F106" i="1"/>
  <c r="E106" i="1"/>
  <c r="D106" i="1"/>
  <c r="C106" i="1"/>
  <c r="B106" i="1"/>
  <c r="I105" i="1"/>
  <c r="F105" i="1"/>
  <c r="E105" i="1"/>
  <c r="D105" i="1"/>
  <c r="C105" i="1"/>
  <c r="B105" i="1"/>
  <c r="I104" i="1"/>
  <c r="F104" i="1"/>
  <c r="E104" i="1"/>
  <c r="D104" i="1"/>
  <c r="C104" i="1"/>
  <c r="B104" i="1"/>
  <c r="I103" i="1"/>
  <c r="F103" i="1"/>
  <c r="E103" i="1"/>
  <c r="D103" i="1"/>
  <c r="C103" i="1"/>
  <c r="B103" i="1"/>
  <c r="I102" i="1"/>
  <c r="F102" i="1"/>
  <c r="E102" i="1"/>
  <c r="D102" i="1"/>
  <c r="C102" i="1"/>
  <c r="B102" i="1"/>
  <c r="I101" i="1"/>
  <c r="F101" i="1"/>
  <c r="E101" i="1"/>
  <c r="D101" i="1"/>
  <c r="C101" i="1"/>
  <c r="B101" i="1"/>
  <c r="I100" i="1"/>
  <c r="F100" i="1"/>
  <c r="E100" i="1"/>
  <c r="D100" i="1"/>
  <c r="C100" i="1"/>
  <c r="B100" i="1"/>
  <c r="I99" i="1"/>
  <c r="F99" i="1"/>
  <c r="E99" i="1"/>
  <c r="D99" i="1"/>
  <c r="C99" i="1"/>
  <c r="B99" i="1"/>
  <c r="I98" i="1"/>
  <c r="F98" i="1"/>
  <c r="E98" i="1"/>
  <c r="D98" i="1"/>
  <c r="C98" i="1"/>
  <c r="B98" i="1"/>
  <c r="I97" i="1"/>
  <c r="F97" i="1"/>
  <c r="E97" i="1"/>
  <c r="D97" i="1"/>
  <c r="C97" i="1"/>
  <c r="B97" i="1"/>
  <c r="I96" i="1"/>
  <c r="F96" i="1"/>
  <c r="E96" i="1"/>
  <c r="D96" i="1"/>
  <c r="C96" i="1"/>
  <c r="B96" i="1"/>
  <c r="I95" i="1"/>
  <c r="F95" i="1"/>
  <c r="E95" i="1"/>
  <c r="D95" i="1"/>
  <c r="C95" i="1"/>
  <c r="B95" i="1"/>
  <c r="I94" i="1"/>
  <c r="F94" i="1"/>
  <c r="E94" i="1"/>
  <c r="D94" i="1"/>
  <c r="C94" i="1"/>
  <c r="B94" i="1"/>
  <c r="I93" i="1"/>
  <c r="F93" i="1"/>
  <c r="E93" i="1"/>
  <c r="D93" i="1"/>
  <c r="C93" i="1"/>
  <c r="B93" i="1"/>
  <c r="I92" i="1"/>
  <c r="F92" i="1"/>
  <c r="E92" i="1"/>
  <c r="D92" i="1"/>
  <c r="C92" i="1"/>
  <c r="B92" i="1"/>
  <c r="I91" i="1"/>
  <c r="F91" i="1"/>
  <c r="E91" i="1"/>
  <c r="D91" i="1"/>
  <c r="C91" i="1"/>
  <c r="B91" i="1"/>
  <c r="I90" i="1"/>
  <c r="F90" i="1"/>
  <c r="E90" i="1"/>
  <c r="D90" i="1"/>
  <c r="C90" i="1"/>
  <c r="B90" i="1"/>
  <c r="I89" i="1"/>
  <c r="F89" i="1"/>
  <c r="E89" i="1"/>
  <c r="D89" i="1"/>
  <c r="C89" i="1"/>
  <c r="B89" i="1"/>
  <c r="I88" i="1"/>
  <c r="F88" i="1"/>
  <c r="E88" i="1"/>
  <c r="D88" i="1"/>
  <c r="C88" i="1"/>
  <c r="B88" i="1"/>
  <c r="I87" i="1"/>
  <c r="F87" i="1"/>
  <c r="E87" i="1"/>
  <c r="D87" i="1"/>
  <c r="C87" i="1"/>
  <c r="B87" i="1"/>
  <c r="I86" i="1"/>
  <c r="F86" i="1"/>
  <c r="E86" i="1"/>
  <c r="D86" i="1"/>
  <c r="C86" i="1"/>
  <c r="B86" i="1"/>
  <c r="I85" i="1"/>
  <c r="F85" i="1"/>
  <c r="E85" i="1"/>
  <c r="D85" i="1"/>
  <c r="C85" i="1"/>
  <c r="B85" i="1"/>
  <c r="I84" i="1"/>
  <c r="F84" i="1"/>
  <c r="E84" i="1"/>
  <c r="D84" i="1"/>
  <c r="C84" i="1"/>
  <c r="B84" i="1"/>
  <c r="I83" i="1"/>
  <c r="F83" i="1"/>
  <c r="E83" i="1"/>
  <c r="D83" i="1"/>
  <c r="C83" i="1"/>
  <c r="B83" i="1"/>
  <c r="I82" i="1"/>
  <c r="F82" i="1"/>
  <c r="E82" i="1"/>
  <c r="D82" i="1"/>
  <c r="C82" i="1"/>
  <c r="B82" i="1"/>
  <c r="I81" i="1"/>
  <c r="F81" i="1"/>
  <c r="E81" i="1"/>
  <c r="D81" i="1"/>
  <c r="C81" i="1"/>
  <c r="B81" i="1"/>
  <c r="I80" i="1"/>
  <c r="F80" i="1"/>
  <c r="E80" i="1"/>
  <c r="D80" i="1"/>
  <c r="C80" i="1"/>
  <c r="B80" i="1"/>
  <c r="I79" i="1"/>
  <c r="F79" i="1"/>
  <c r="E79" i="1"/>
  <c r="D79" i="1"/>
  <c r="C79" i="1"/>
  <c r="B79" i="1"/>
  <c r="I78" i="1"/>
  <c r="F78" i="1"/>
  <c r="E78" i="1"/>
  <c r="D78" i="1"/>
  <c r="C78" i="1"/>
  <c r="B78" i="1"/>
  <c r="I77" i="1"/>
  <c r="F77" i="1"/>
  <c r="E77" i="1"/>
  <c r="D77" i="1"/>
  <c r="C77" i="1"/>
  <c r="B77" i="1"/>
  <c r="I76" i="1"/>
  <c r="F76" i="1"/>
  <c r="E76" i="1"/>
  <c r="D76" i="1"/>
  <c r="C76" i="1"/>
  <c r="B76" i="1"/>
  <c r="I75" i="1"/>
  <c r="F75" i="1"/>
  <c r="E75" i="1"/>
  <c r="D75" i="1"/>
  <c r="C75" i="1"/>
  <c r="B75" i="1"/>
  <c r="I74" i="1"/>
  <c r="F74" i="1"/>
  <c r="E74" i="1"/>
  <c r="D74" i="1"/>
  <c r="C74" i="1"/>
  <c r="B74" i="1"/>
  <c r="I73" i="1"/>
  <c r="F73" i="1"/>
  <c r="E73" i="1"/>
  <c r="D73" i="1"/>
  <c r="C73" i="1"/>
  <c r="B73" i="1"/>
  <c r="I72" i="1"/>
  <c r="F72" i="1"/>
  <c r="E72" i="1"/>
  <c r="D72" i="1"/>
  <c r="C72" i="1"/>
  <c r="B72" i="1"/>
  <c r="I71" i="1"/>
  <c r="F71" i="1"/>
  <c r="E71" i="1"/>
  <c r="D71" i="1"/>
  <c r="C71" i="1"/>
  <c r="B71" i="1"/>
  <c r="I70" i="1"/>
  <c r="F70" i="1"/>
  <c r="E70" i="1"/>
  <c r="D70" i="1"/>
  <c r="C70" i="1"/>
  <c r="B70" i="1"/>
  <c r="I69" i="1"/>
  <c r="F69" i="1"/>
  <c r="E69" i="1"/>
  <c r="D69" i="1"/>
  <c r="C69" i="1"/>
  <c r="B69" i="1"/>
  <c r="I68" i="1"/>
  <c r="F68" i="1"/>
  <c r="E68" i="1"/>
  <c r="D68" i="1"/>
  <c r="C68" i="1"/>
  <c r="B68" i="1"/>
  <c r="I67" i="1"/>
  <c r="F67" i="1"/>
  <c r="E67" i="1"/>
  <c r="D67" i="1"/>
  <c r="C67" i="1"/>
  <c r="B67" i="1"/>
  <c r="I66" i="1"/>
  <c r="F66" i="1"/>
  <c r="E66" i="1"/>
  <c r="D66" i="1"/>
  <c r="C66" i="1"/>
  <c r="B66" i="1"/>
  <c r="I65" i="1"/>
  <c r="F65" i="1"/>
  <c r="E65" i="1"/>
  <c r="D65" i="1"/>
  <c r="C65" i="1"/>
  <c r="B65" i="1"/>
  <c r="I64" i="1"/>
  <c r="F64" i="1"/>
  <c r="E64" i="1"/>
  <c r="D64" i="1"/>
  <c r="C64" i="1"/>
  <c r="B64" i="1"/>
  <c r="I63" i="1"/>
  <c r="F63" i="1"/>
  <c r="E63" i="1"/>
  <c r="D63" i="1"/>
  <c r="C63" i="1"/>
  <c r="B63" i="1"/>
  <c r="I62" i="1"/>
  <c r="F62" i="1"/>
  <c r="E62" i="1"/>
  <c r="D62" i="1"/>
  <c r="C62" i="1"/>
  <c r="B62" i="1"/>
  <c r="I61" i="1"/>
  <c r="F61" i="1"/>
  <c r="E61" i="1"/>
  <c r="D61" i="1"/>
  <c r="C61" i="1"/>
  <c r="B61" i="1"/>
  <c r="I60" i="1"/>
  <c r="F60" i="1"/>
  <c r="E60" i="1"/>
  <c r="D60" i="1"/>
  <c r="C60" i="1"/>
  <c r="B60" i="1"/>
  <c r="I59" i="1"/>
  <c r="F59" i="1"/>
  <c r="E59" i="1"/>
  <c r="D59" i="1"/>
  <c r="C59" i="1"/>
  <c r="B59" i="1"/>
  <c r="I58" i="1"/>
  <c r="F58" i="1"/>
  <c r="E58" i="1"/>
  <c r="D58" i="1"/>
  <c r="C58" i="1"/>
  <c r="B58" i="1"/>
  <c r="I57" i="1"/>
  <c r="F57" i="1"/>
  <c r="E57" i="1"/>
  <c r="D57" i="1"/>
  <c r="C57" i="1"/>
  <c r="B57" i="1"/>
  <c r="I56" i="1"/>
  <c r="F56" i="1"/>
  <c r="E56" i="1"/>
  <c r="D56" i="1"/>
  <c r="C56" i="1"/>
  <c r="B56" i="1"/>
  <c r="I55" i="1"/>
  <c r="F55" i="1"/>
  <c r="E55" i="1"/>
  <c r="D55" i="1"/>
  <c r="C55" i="1"/>
  <c r="B55" i="1"/>
  <c r="I54" i="1"/>
  <c r="F54" i="1"/>
  <c r="E54" i="1"/>
  <c r="D54" i="1"/>
  <c r="C54" i="1"/>
  <c r="B54" i="1"/>
  <c r="I53" i="1"/>
  <c r="F53" i="1"/>
  <c r="E53" i="1"/>
  <c r="D53" i="1"/>
  <c r="C53" i="1"/>
  <c r="B53" i="1"/>
  <c r="I52" i="1"/>
  <c r="F52" i="1"/>
  <c r="E52" i="1"/>
  <c r="D52" i="1"/>
  <c r="C52" i="1"/>
  <c r="B52" i="1"/>
  <c r="I51" i="1"/>
  <c r="F51" i="1"/>
  <c r="E51" i="1"/>
  <c r="D51" i="1"/>
  <c r="C51" i="1"/>
  <c r="B51" i="1"/>
  <c r="I50" i="1"/>
  <c r="F50" i="1"/>
  <c r="E50" i="1"/>
  <c r="D50" i="1"/>
  <c r="C50" i="1"/>
  <c r="B50" i="1"/>
  <c r="I49" i="1"/>
  <c r="F49" i="1"/>
  <c r="E49" i="1"/>
  <c r="D49" i="1"/>
  <c r="C49" i="1"/>
  <c r="B49" i="1"/>
  <c r="I48" i="1"/>
  <c r="F48" i="1"/>
  <c r="E48" i="1"/>
  <c r="D48" i="1"/>
  <c r="C48" i="1"/>
  <c r="B48" i="1"/>
  <c r="I47" i="1"/>
  <c r="F47" i="1"/>
  <c r="E47" i="1"/>
  <c r="D47" i="1"/>
  <c r="C47" i="1"/>
  <c r="B47" i="1"/>
  <c r="I46" i="1"/>
  <c r="F46" i="1"/>
  <c r="E46" i="1"/>
  <c r="D46" i="1"/>
  <c r="C46" i="1"/>
  <c r="B46" i="1"/>
  <c r="I45" i="1"/>
  <c r="F45" i="1"/>
  <c r="E45" i="1"/>
  <c r="D45" i="1"/>
  <c r="C45" i="1"/>
  <c r="B45" i="1"/>
  <c r="I44" i="1"/>
  <c r="F44" i="1"/>
  <c r="E44" i="1"/>
  <c r="D44" i="1"/>
  <c r="C44" i="1"/>
  <c r="B44" i="1"/>
  <c r="I43" i="1"/>
  <c r="F43" i="1"/>
  <c r="E43" i="1"/>
  <c r="D43" i="1"/>
  <c r="C43" i="1"/>
  <c r="B43" i="1"/>
  <c r="I42" i="1"/>
  <c r="F42" i="1"/>
  <c r="E42" i="1"/>
  <c r="D42" i="1"/>
  <c r="C42" i="1"/>
  <c r="B42" i="1"/>
  <c r="I41" i="1"/>
  <c r="F41" i="1"/>
  <c r="E41" i="1"/>
  <c r="D41" i="1"/>
  <c r="C41" i="1"/>
  <c r="B41" i="1"/>
  <c r="I40" i="1"/>
  <c r="F40" i="1"/>
  <c r="E40" i="1"/>
  <c r="D40" i="1"/>
  <c r="C40" i="1"/>
  <c r="B40" i="1"/>
  <c r="I39" i="1"/>
  <c r="F39" i="1"/>
  <c r="E39" i="1"/>
  <c r="D39" i="1"/>
  <c r="C39" i="1"/>
  <c r="B39" i="1"/>
  <c r="I38" i="1"/>
  <c r="F38" i="1"/>
  <c r="E38" i="1"/>
  <c r="D38" i="1"/>
  <c r="C38" i="1"/>
  <c r="B38" i="1"/>
  <c r="I37" i="1"/>
  <c r="F37" i="1"/>
  <c r="E37" i="1"/>
  <c r="D37" i="1"/>
  <c r="C37" i="1"/>
  <c r="B37" i="1"/>
  <c r="I36" i="1"/>
  <c r="F36" i="1"/>
  <c r="E36" i="1"/>
  <c r="D36" i="1"/>
  <c r="C36" i="1"/>
  <c r="B36" i="1"/>
  <c r="I35" i="1"/>
  <c r="F35" i="1"/>
  <c r="E35" i="1"/>
  <c r="D35" i="1"/>
  <c r="C35" i="1"/>
  <c r="B35" i="1"/>
  <c r="I34" i="1"/>
  <c r="F34" i="1"/>
  <c r="E34" i="1"/>
  <c r="D34" i="1"/>
  <c r="C34" i="1"/>
  <c r="B34" i="1"/>
  <c r="I33" i="1"/>
  <c r="F33" i="1"/>
  <c r="E33" i="1"/>
  <c r="D33" i="1"/>
  <c r="C33" i="1"/>
  <c r="B33" i="1"/>
  <c r="I32" i="1"/>
  <c r="F32" i="1"/>
  <c r="E32" i="1"/>
  <c r="D32" i="1"/>
  <c r="C32" i="1"/>
  <c r="B32" i="1"/>
  <c r="I31" i="1"/>
  <c r="F31" i="1"/>
  <c r="E31" i="1"/>
  <c r="D31" i="1"/>
  <c r="C31" i="1"/>
  <c r="B31" i="1"/>
  <c r="I30" i="1"/>
  <c r="F30" i="1"/>
  <c r="E30" i="1"/>
  <c r="D30" i="1"/>
  <c r="C30" i="1"/>
  <c r="B30" i="1"/>
  <c r="I29" i="1"/>
  <c r="F29" i="1"/>
  <c r="E29" i="1"/>
  <c r="D29" i="1"/>
  <c r="C29" i="1"/>
  <c r="B29" i="1"/>
  <c r="I28" i="1"/>
  <c r="F28" i="1"/>
  <c r="E28" i="1"/>
  <c r="D28" i="1"/>
  <c r="C28" i="1"/>
  <c r="B28" i="1"/>
  <c r="I27" i="1"/>
  <c r="F27" i="1"/>
  <c r="E27" i="1"/>
  <c r="D27" i="1"/>
  <c r="C27" i="1"/>
  <c r="B27" i="1"/>
  <c r="I26" i="1"/>
  <c r="F26" i="1"/>
  <c r="E26" i="1"/>
  <c r="D26" i="1"/>
  <c r="C26" i="1"/>
  <c r="B26" i="1"/>
  <c r="I25" i="1"/>
  <c r="F25" i="1"/>
  <c r="E25" i="1"/>
  <c r="D25" i="1"/>
  <c r="C25" i="1"/>
  <c r="B25" i="1"/>
  <c r="I24" i="1"/>
  <c r="F24" i="1"/>
  <c r="E24" i="1"/>
  <c r="D24" i="1"/>
  <c r="C24" i="1"/>
  <c r="B24" i="1"/>
  <c r="I23" i="1"/>
  <c r="F23" i="1"/>
  <c r="E23" i="1"/>
  <c r="D23" i="1"/>
  <c r="C23" i="1"/>
  <c r="B23" i="1"/>
  <c r="I22" i="1"/>
  <c r="F22" i="1"/>
  <c r="E22" i="1"/>
  <c r="D22" i="1"/>
  <c r="C22" i="1"/>
  <c r="B22" i="1"/>
  <c r="I21" i="1"/>
  <c r="F21" i="1"/>
  <c r="E21" i="1"/>
  <c r="D21" i="1"/>
  <c r="C21" i="1"/>
  <c r="B21" i="1"/>
  <c r="I20" i="1"/>
  <c r="F20" i="1"/>
  <c r="E20" i="1"/>
  <c r="D20" i="1"/>
  <c r="C20" i="1"/>
  <c r="B20" i="1"/>
  <c r="I19" i="1"/>
  <c r="F19" i="1"/>
  <c r="E19" i="1"/>
  <c r="D19" i="1"/>
  <c r="C19" i="1"/>
  <c r="B19" i="1"/>
  <c r="I18" i="1"/>
  <c r="F18" i="1"/>
  <c r="E18" i="1"/>
  <c r="D18" i="1"/>
  <c r="C18" i="1"/>
  <c r="B18" i="1"/>
  <c r="I17" i="1"/>
  <c r="F17" i="1"/>
  <c r="E17" i="1"/>
  <c r="D17" i="1"/>
  <c r="C17" i="1"/>
  <c r="B17" i="1"/>
  <c r="I16" i="1"/>
  <c r="F16" i="1"/>
  <c r="E16" i="1"/>
  <c r="D16" i="1"/>
  <c r="C16" i="1"/>
  <c r="B16" i="1"/>
  <c r="I15" i="1"/>
  <c r="F15" i="1"/>
  <c r="E15" i="1"/>
  <c r="D15" i="1"/>
  <c r="C15" i="1"/>
  <c r="B15" i="1"/>
  <c r="I14" i="1"/>
  <c r="F14" i="1"/>
  <c r="E14" i="1"/>
  <c r="D14" i="1"/>
  <c r="C14" i="1"/>
  <c r="B14" i="1"/>
  <c r="I13" i="1"/>
  <c r="F13" i="1"/>
  <c r="E13" i="1"/>
  <c r="D13" i="1"/>
  <c r="C13" i="1"/>
  <c r="B13" i="1"/>
  <c r="I12" i="1"/>
  <c r="F12" i="1"/>
  <c r="E12" i="1"/>
  <c r="D12" i="1"/>
  <c r="C12" i="1"/>
  <c r="B12" i="1"/>
  <c r="I11" i="1"/>
  <c r="F11" i="1"/>
  <c r="E11" i="1"/>
  <c r="D11" i="1"/>
  <c r="C11" i="1"/>
  <c r="B11" i="1"/>
  <c r="I10" i="1"/>
  <c r="F10" i="1"/>
  <c r="E10" i="1"/>
  <c r="D10" i="1"/>
  <c r="C10" i="1"/>
  <c r="B10" i="1"/>
  <c r="I9" i="1"/>
  <c r="F9" i="1"/>
  <c r="E9" i="1"/>
  <c r="D9" i="1"/>
  <c r="C9" i="1"/>
  <c r="B9" i="1"/>
  <c r="I8" i="1"/>
  <c r="F8" i="1"/>
  <c r="E8" i="1"/>
  <c r="D8" i="1"/>
  <c r="C8" i="1"/>
  <c r="B8" i="1"/>
  <c r="I7" i="1"/>
  <c r="F7" i="1"/>
  <c r="E7" i="1"/>
  <c r="D7" i="1"/>
  <c r="C7" i="1"/>
  <c r="B7" i="1"/>
  <c r="I6" i="1"/>
  <c r="F6" i="1"/>
  <c r="E6" i="1"/>
  <c r="D6" i="1"/>
  <c r="C6" i="1"/>
  <c r="B6" i="1"/>
  <c r="I5" i="1"/>
  <c r="F5" i="1"/>
  <c r="E5" i="1"/>
  <c r="D5" i="1"/>
  <c r="C5" i="1"/>
  <c r="B5" i="1"/>
  <c r="I4" i="1"/>
  <c r="F4" i="1"/>
  <c r="E4" i="1"/>
  <c r="D4" i="1"/>
  <c r="C4" i="1"/>
  <c r="B4" i="1"/>
  <c r="I3" i="1"/>
  <c r="F3" i="1"/>
  <c r="E3" i="1"/>
  <c r="D3" i="1"/>
  <c r="C3" i="1"/>
  <c r="B3" i="1"/>
  <c r="S31" i="1"/>
  <c r="S30" i="1"/>
  <c r="H42" i="1" l="1"/>
  <c r="H98" i="1"/>
  <c r="H122" i="1"/>
  <c r="H146" i="1"/>
  <c r="H162" i="1"/>
  <c r="H178" i="1"/>
  <c r="H186" i="1"/>
  <c r="H210" i="1"/>
  <c r="H218" i="1"/>
  <c r="H234" i="1"/>
  <c r="H242" i="1"/>
  <c r="H250" i="1"/>
  <c r="H10" i="1"/>
  <c r="H50" i="1"/>
  <c r="H90" i="1"/>
  <c r="H114" i="1"/>
  <c r="H138" i="1"/>
  <c r="H154" i="1"/>
  <c r="H226" i="1"/>
  <c r="H39" i="1"/>
  <c r="H87" i="1"/>
  <c r="H103" i="1"/>
  <c r="H119" i="1"/>
  <c r="H127" i="1"/>
  <c r="H135" i="1"/>
  <c r="H151" i="1"/>
  <c r="H167" i="1"/>
  <c r="H175" i="1"/>
  <c r="H183" i="1"/>
  <c r="H191" i="1"/>
  <c r="H199" i="1"/>
  <c r="H215" i="1"/>
  <c r="H223" i="1"/>
  <c r="H239" i="1"/>
  <c r="H247" i="1"/>
  <c r="H47" i="1"/>
  <c r="H95" i="1"/>
  <c r="H143" i="1"/>
  <c r="H231" i="1"/>
  <c r="H40" i="1"/>
  <c r="H80" i="1"/>
  <c r="H96" i="1"/>
  <c r="H112" i="1"/>
  <c r="H120" i="1"/>
  <c r="H136" i="1"/>
  <c r="H144" i="1"/>
  <c r="H160" i="1"/>
  <c r="H168" i="1"/>
  <c r="H176" i="1"/>
  <c r="H184" i="1"/>
  <c r="H192" i="1"/>
  <c r="H200" i="1"/>
  <c r="H208" i="1"/>
  <c r="H216" i="1"/>
  <c r="H232" i="1"/>
  <c r="H240" i="1"/>
  <c r="H248" i="1"/>
  <c r="H32" i="1"/>
  <c r="H48" i="1"/>
  <c r="H88" i="1"/>
  <c r="H104" i="1"/>
  <c r="H128" i="1"/>
  <c r="H152" i="1"/>
  <c r="H224" i="1"/>
  <c r="H41" i="1"/>
  <c r="H81" i="1"/>
  <c r="H97" i="1"/>
  <c r="H113" i="1"/>
  <c r="H121" i="1"/>
  <c r="H129" i="1"/>
  <c r="H137" i="1"/>
  <c r="H153" i="1"/>
  <c r="H161" i="1"/>
  <c r="H169" i="1"/>
  <c r="H177" i="1"/>
  <c r="H185" i="1"/>
  <c r="H193" i="1"/>
  <c r="H201" i="1"/>
  <c r="H209" i="1"/>
  <c r="H217" i="1"/>
  <c r="H225" i="1"/>
  <c r="H241" i="1"/>
  <c r="H249" i="1"/>
  <c r="H33" i="1"/>
  <c r="H49" i="1"/>
  <c r="H89" i="1"/>
  <c r="H105" i="1"/>
  <c r="H145" i="1"/>
  <c r="H233" i="1"/>
  <c r="H106" i="1"/>
  <c r="H170" i="1"/>
  <c r="H194" i="1"/>
  <c r="H202" i="1"/>
  <c r="H3" i="1"/>
  <c r="H11" i="1"/>
  <c r="H35" i="1"/>
  <c r="H43" i="1"/>
  <c r="H51" i="1"/>
  <c r="H75" i="1"/>
  <c r="H91" i="1"/>
  <c r="H99" i="1"/>
  <c r="H115" i="1"/>
  <c r="H123" i="1"/>
  <c r="H131" i="1"/>
  <c r="H139" i="1"/>
  <c r="H147" i="1"/>
  <c r="H155" i="1"/>
  <c r="H163" i="1"/>
  <c r="H179" i="1"/>
  <c r="H187" i="1"/>
  <c r="H195" i="1"/>
  <c r="H203" i="1"/>
  <c r="H211" i="1"/>
  <c r="H219" i="1"/>
  <c r="H227" i="1"/>
  <c r="H235" i="1"/>
  <c r="H243" i="1"/>
  <c r="H251" i="1"/>
  <c r="H19" i="1"/>
  <c r="H83" i="1"/>
  <c r="H171" i="1"/>
  <c r="H4" i="1"/>
  <c r="H44" i="1"/>
  <c r="H52" i="1"/>
  <c r="H60" i="1"/>
  <c r="H76" i="1"/>
  <c r="H84" i="1"/>
  <c r="H92" i="1"/>
  <c r="H100" i="1"/>
  <c r="H108" i="1"/>
  <c r="H116" i="1"/>
  <c r="H124" i="1"/>
  <c r="H140" i="1"/>
  <c r="H148" i="1"/>
  <c r="H156" i="1"/>
  <c r="H164" i="1"/>
  <c r="H172" i="1"/>
  <c r="H180" i="1"/>
  <c r="H188" i="1"/>
  <c r="H196" i="1"/>
  <c r="H204" i="1"/>
  <c r="H212" i="1"/>
  <c r="H220" i="1"/>
  <c r="H228" i="1"/>
  <c r="H236" i="1"/>
  <c r="H244" i="1"/>
  <c r="H252" i="1"/>
  <c r="H36" i="1"/>
  <c r="H68" i="1"/>
  <c r="H132" i="1"/>
  <c r="H5" i="1"/>
  <c r="H37" i="1"/>
  <c r="H45" i="1"/>
  <c r="H53" i="1"/>
  <c r="H69" i="1"/>
  <c r="H77" i="1"/>
  <c r="H93" i="1"/>
  <c r="H101" i="1"/>
  <c r="H109" i="1"/>
  <c r="H117" i="1"/>
  <c r="H125" i="1"/>
  <c r="H133" i="1"/>
  <c r="H141" i="1"/>
  <c r="H149" i="1"/>
  <c r="H157" i="1"/>
  <c r="H165" i="1"/>
  <c r="H173" i="1"/>
  <c r="H181" i="1"/>
  <c r="H189" i="1"/>
  <c r="H197" i="1"/>
  <c r="H205" i="1"/>
  <c r="H213" i="1"/>
  <c r="H221" i="1"/>
  <c r="H229" i="1"/>
  <c r="H237" i="1"/>
  <c r="H245" i="1"/>
  <c r="H253" i="1"/>
  <c r="R31" i="1" s="1"/>
  <c r="H85" i="1"/>
  <c r="H7" i="1"/>
  <c r="H15" i="1"/>
  <c r="H23" i="1"/>
  <c r="H31" i="1"/>
  <c r="H55" i="1"/>
  <c r="H63" i="1"/>
  <c r="H71" i="1"/>
  <c r="H79" i="1"/>
  <c r="H111" i="1"/>
  <c r="H159" i="1"/>
  <c r="H207" i="1"/>
  <c r="H8" i="1"/>
  <c r="H16" i="1"/>
  <c r="H24" i="1"/>
  <c r="H56" i="1"/>
  <c r="H64" i="1"/>
  <c r="H72" i="1"/>
  <c r="H9" i="1"/>
  <c r="H17" i="1"/>
  <c r="H25" i="1"/>
  <c r="H57" i="1"/>
  <c r="H65" i="1"/>
  <c r="H73" i="1"/>
  <c r="H18" i="1"/>
  <c r="H26" i="1"/>
  <c r="H34" i="1"/>
  <c r="H58" i="1"/>
  <c r="H66" i="1"/>
  <c r="H74" i="1"/>
  <c r="H82" i="1"/>
  <c r="H130" i="1"/>
  <c r="H59" i="1"/>
  <c r="H67" i="1"/>
  <c r="H107" i="1"/>
  <c r="H27" i="1"/>
  <c r="H12" i="1"/>
  <c r="H20" i="1"/>
  <c r="H28" i="1"/>
  <c r="H13" i="1"/>
  <c r="H21" i="1"/>
  <c r="H29" i="1"/>
  <c r="H61" i="1"/>
  <c r="H6" i="1"/>
  <c r="H14" i="1"/>
  <c r="H22" i="1"/>
  <c r="H30" i="1"/>
  <c r="H38" i="1"/>
  <c r="H46" i="1"/>
  <c r="H54" i="1"/>
  <c r="H62" i="1"/>
  <c r="H70" i="1"/>
  <c r="H78" i="1"/>
  <c r="H86" i="1"/>
  <c r="H94" i="1"/>
  <c r="H102" i="1"/>
  <c r="H110" i="1"/>
  <c r="H118" i="1"/>
  <c r="H126" i="1"/>
  <c r="H134" i="1"/>
  <c r="H142" i="1"/>
  <c r="H150" i="1"/>
  <c r="H158" i="1"/>
  <c r="H166" i="1"/>
  <c r="H174" i="1"/>
  <c r="H182" i="1"/>
  <c r="H190" i="1"/>
  <c r="H198" i="1"/>
  <c r="H206" i="1"/>
  <c r="H214" i="1"/>
  <c r="H222" i="1"/>
  <c r="H230" i="1"/>
  <c r="H238" i="1"/>
  <c r="H246" i="1"/>
  <c r="L19" i="10"/>
  <c r="L15" i="10"/>
  <c r="N14" i="10" s="1"/>
  <c r="R30" i="1" l="1"/>
  <c r="N20" i="10"/>
  <c r="N19" i="10"/>
  <c r="N18" i="10"/>
  <c r="L9" i="10"/>
  <c r="L7" i="10"/>
  <c r="L6" i="10"/>
  <c r="R5" i="10"/>
  <c r="Q5" i="10"/>
  <c r="P5" i="10"/>
  <c r="O5" i="10"/>
  <c r="N5" i="10"/>
  <c r="L5" i="10"/>
  <c r="L4" i="10"/>
  <c r="L3" i="10"/>
  <c r="N19" i="9"/>
  <c r="N20" i="9"/>
  <c r="N18" i="9"/>
  <c r="C7" i="10" l="1"/>
  <c r="C5" i="10"/>
  <c r="C6" i="10"/>
  <c r="C8" i="10"/>
  <c r="C9" i="10"/>
  <c r="D9" i="10"/>
  <c r="D5" i="10"/>
  <c r="E5" i="10"/>
  <c r="F5" i="10"/>
  <c r="G5" i="10"/>
  <c r="H5" i="10"/>
  <c r="D6" i="10"/>
  <c r="G8" i="10"/>
  <c r="H8" i="10"/>
  <c r="D8" i="10"/>
  <c r="E9" i="10"/>
  <c r="E8" i="10"/>
  <c r="F9" i="10"/>
  <c r="G9" i="10"/>
  <c r="H9" i="10"/>
  <c r="H6" i="10"/>
  <c r="G7" i="10"/>
  <c r="F8" i="10"/>
  <c r="E6" i="10"/>
  <c r="F6" i="10"/>
  <c r="G6" i="10"/>
  <c r="D7" i="10"/>
  <c r="E7" i="10"/>
  <c r="F7" i="10"/>
  <c r="H7" i="10"/>
  <c r="R5" i="9"/>
  <c r="N5" i="9" l="1"/>
  <c r="O5" i="9"/>
  <c r="P5" i="9"/>
  <c r="Q5" i="9"/>
  <c r="L4" i="9"/>
  <c r="L6" i="9"/>
  <c r="L5" i="9"/>
  <c r="L7" i="9"/>
  <c r="L3" i="9"/>
  <c r="L9" i="9"/>
  <c r="C6" i="9" l="1"/>
  <c r="C5" i="9"/>
  <c r="C7" i="9"/>
  <c r="C9" i="9"/>
  <c r="C8" i="9"/>
  <c r="G8" i="9"/>
  <c r="H9" i="9"/>
  <c r="G5" i="9"/>
  <c r="F5" i="9"/>
  <c r="E5" i="9"/>
  <c r="D5" i="9"/>
  <c r="H8" i="9"/>
  <c r="H6" i="9"/>
  <c r="H7" i="9"/>
  <c r="H5" i="9"/>
  <c r="F7" i="9"/>
  <c r="E7" i="9"/>
  <c r="F6" i="9"/>
  <c r="F9" i="9"/>
  <c r="D9" i="9"/>
  <c r="F8" i="9"/>
  <c r="D8" i="9"/>
  <c r="D7" i="9"/>
  <c r="G6" i="9"/>
  <c r="E6" i="9"/>
  <c r="D6" i="9"/>
  <c r="G9" i="9"/>
  <c r="E9" i="9"/>
  <c r="E8" i="9"/>
  <c r="G7" i="9"/>
</calcChain>
</file>

<file path=xl/sharedStrings.xml><?xml version="1.0" encoding="utf-8"?>
<sst xmlns="http://schemas.openxmlformats.org/spreadsheetml/2006/main" count="523" uniqueCount="154">
  <si>
    <t>TwoPercent</t>
  </si>
  <si>
    <t>PiStarFOMC</t>
  </si>
  <si>
    <t>FedFundsRate</t>
  </si>
  <si>
    <t>FedFundsRateLag1</t>
  </si>
  <si>
    <t>RstarFOMCCentTend</t>
  </si>
  <si>
    <t>RstarFOMCMedian</t>
  </si>
  <si>
    <t>LWRstar1side</t>
  </si>
  <si>
    <t>LWRstar2side</t>
  </si>
  <si>
    <t>RstarLW1sideRT</t>
  </si>
  <si>
    <t>CBOGDPgap</t>
  </si>
  <si>
    <t>BoardModelGDPgap</t>
  </si>
  <si>
    <t>U3gapSPF</t>
  </si>
  <si>
    <t>U3gapFOMC</t>
  </si>
  <si>
    <t>U3gapCBO</t>
  </si>
  <si>
    <t>U6gapCBO</t>
  </si>
  <si>
    <t>ZPopGapCBO</t>
  </si>
  <si>
    <t>U3gapBoardModel</t>
  </si>
  <si>
    <t>BoardModelGDPgap1side</t>
  </si>
  <si>
    <t>U3gapBoardModel1side</t>
  </si>
  <si>
    <t>CBOGDPgapRTest1</t>
  </si>
  <si>
    <t>CBOGDPgapRTest2</t>
  </si>
  <si>
    <t>CBOGDPgapRTest3</t>
  </si>
  <si>
    <t>U3gapCBORTest1</t>
  </si>
  <si>
    <t>U3gapCBORTest2</t>
  </si>
  <si>
    <t>U3gapCBORTest3</t>
  </si>
  <si>
    <t>U3gapCBORTest4</t>
  </si>
  <si>
    <t>CorePCEInflation</t>
  </si>
  <si>
    <t>PCEInflation</t>
  </si>
  <si>
    <t>ExpectedPCEInflation</t>
  </si>
  <si>
    <t>CorePCEInflationRTest1</t>
  </si>
  <si>
    <t>CorePCEInflationRTest2</t>
  </si>
  <si>
    <t>CorePCEInflationRTest3</t>
  </si>
  <si>
    <t>PCEInflationRTest1</t>
  </si>
  <si>
    <t>PCEInflationRTest2</t>
  </si>
  <si>
    <t>PCEInflationRTest3</t>
  </si>
  <si>
    <t>2 percent</t>
  </si>
  <si>
    <t>Longer-run PCE inflation forecast, FOMC SEP Central Tendency</t>
  </si>
  <si>
    <t xml:space="preserve">Actual effective fed funds rate </t>
  </si>
  <si>
    <t>Effective fed funds rate, Lagged 1-quarter</t>
  </si>
  <si>
    <t>Real GDP gap, CBO</t>
  </si>
  <si>
    <t>Twice unemployment rate gap, Survey of Professional Forecasters</t>
  </si>
  <si>
    <t>Twice unemployment rate gap, FOMC SEP</t>
  </si>
  <si>
    <t>Twice unemployment rate gap, CBO</t>
  </si>
  <si>
    <t>U6 gap, consistent with CBO natural rate of unemployment</t>
  </si>
  <si>
    <t>ZPOP gap, consistent with CBO natural rate of unemployment</t>
  </si>
  <si>
    <t>Real GDP gap, BOG model, 1-sided estimate</t>
  </si>
  <si>
    <t>Twice unemployment rate gap, BOG model, 1-sided estimate</t>
  </si>
  <si>
    <t>Real GDP gap, CBO, real-time (1st GDP estimate)</t>
  </si>
  <si>
    <t>Real GDP gap, CBO, real-time (2nd GDP estimate)</t>
  </si>
  <si>
    <t>Real GDP gap, CBO, real-time (3rd GDP estimate)</t>
  </si>
  <si>
    <t>Twice unemployment rate gap, real-time (1st unempl. estimate)</t>
  </si>
  <si>
    <t>Twice unemployment rate gap, real-time (2nd unempl. estimate)</t>
  </si>
  <si>
    <t>Twice unemployment rate gap, real-time (3rd unempl. estimate)</t>
  </si>
  <si>
    <t>Twice unemployment rate gap, real-time (4th unempl. estimate)</t>
  </si>
  <si>
    <t>Core PCE inflation, 4-quarter</t>
  </si>
  <si>
    <t>PCE inflation, 4-quarter</t>
  </si>
  <si>
    <t xml:space="preserve">Survey of Professional Forecasters expected 4-quarter PCE inflation </t>
  </si>
  <si>
    <t>Core PCE inflation, 4-quarter, real-time (1st estimate)</t>
  </si>
  <si>
    <t>Core PCE inflation, 4-quarter, real-time (2nd estimate)</t>
  </si>
  <si>
    <t>Core PCE inflation, 4-quarter, real-time (3rd estimate)</t>
  </si>
  <si>
    <t>PCE inflation, 4-quarter, real-time (1st estimate)</t>
  </si>
  <si>
    <t>PCE inflation, 4-quarter, real-time (2nd estimate)</t>
  </si>
  <si>
    <t>PCE inflation, 4-quarter, real-time (3rd estimate)</t>
  </si>
  <si>
    <t>Choice for inflation target</t>
  </si>
  <si>
    <t>Choice for resource gap</t>
  </si>
  <si>
    <t>Choice for inflation measure</t>
  </si>
  <si>
    <t>Taylor rule prescription</t>
  </si>
  <si>
    <t>Actual Fed Funds Rate</t>
  </si>
  <si>
    <t>Choice for resource gap  (Tab "GapMeasures")</t>
  </si>
  <si>
    <t>Variable Name</t>
  </si>
  <si>
    <t>Description</t>
  </si>
  <si>
    <t>Choice for inflation target  (Tab "InflationTargetMeasures")</t>
  </si>
  <si>
    <t>Choice for inflation measure  (Tab "InflationMeasures")</t>
  </si>
  <si>
    <t>Interest rate smoothing coefficients:  Standard choices are 0 and 0.85</t>
  </si>
  <si>
    <t>Weight on resource gap:  Standard choices are 0.5 and 1</t>
  </si>
  <si>
    <t>Real GDP gap, BOG model, 2-sided estimate</t>
  </si>
  <si>
    <t>Twice unemployment rate gap, BOG model, 2-sided estimate</t>
  </si>
  <si>
    <t>Implied rate derived from FOMC SEP Central Tendency</t>
  </si>
  <si>
    <t>Implied rate derived from FOMC SEP Median</t>
  </si>
  <si>
    <t>Laubach-Williams model 1-sided estimate</t>
  </si>
  <si>
    <t>Laubach-Williams model 2-sided estimate</t>
  </si>
  <si>
    <t>Laubach-Williams model 1-sided estimate, real-time</t>
  </si>
  <si>
    <t>Effective federal funds rate, lagged 1-quarter</t>
  </si>
  <si>
    <t>Actual effective federal funds rate, quarterly average</t>
  </si>
  <si>
    <t>Choice for natural real interest rate (Tab "InterestRateMeasures")</t>
  </si>
  <si>
    <t>Choice for natural real interest rate</t>
  </si>
  <si>
    <t>Date of last update</t>
  </si>
  <si>
    <t>RstarHLW1sideRT</t>
  </si>
  <si>
    <t>RstarHLW1side</t>
  </si>
  <si>
    <t>RstarLubikMatthes</t>
  </si>
  <si>
    <t>Holston-Laubach-Williams model 1-sided estimate</t>
  </si>
  <si>
    <t>Holston-Laubach-Williams model 1-sided estimate, real-time</t>
  </si>
  <si>
    <t>Lubik-Matthes model</t>
  </si>
  <si>
    <t>EPopGapCBO</t>
  </si>
  <si>
    <t>Twice employment-population ratio gap, CBO</t>
  </si>
  <si>
    <t>Emp-Pop</t>
  </si>
  <si>
    <t>GDP</t>
  </si>
  <si>
    <t>HLW 2017 model</t>
  </si>
  <si>
    <t>LW 2003 model</t>
  </si>
  <si>
    <t>LM 2015 model</t>
  </si>
  <si>
    <t>FOMC Longer-run</t>
  </si>
  <si>
    <t>Note on the shading scheme</t>
  </si>
  <si>
    <r>
      <t>Let r</t>
    </r>
    <r>
      <rPr>
        <vertAlign val="superscript"/>
        <sz val="14"/>
        <color theme="1"/>
        <rFont val="Calibri"/>
        <family val="2"/>
        <scheme val="minor"/>
      </rPr>
      <t>TR</t>
    </r>
    <r>
      <rPr>
        <sz val="14"/>
        <color theme="1"/>
        <rFont val="Calibri"/>
        <family val="2"/>
        <scheme val="minor"/>
      </rPr>
      <t xml:space="preserve"> be the prescription of the fed funds rate from a particular version of the Taylor rule.</t>
    </r>
  </si>
  <si>
    <t>Measures of r*</t>
  </si>
  <si>
    <t>Measure of Gap (CBO Consistent)</t>
  </si>
  <si>
    <t>Parameter values that user can modify</t>
  </si>
  <si>
    <t>Variable values being read in from data sheets:  No need to modify</t>
  </si>
  <si>
    <t xml:space="preserve">Measures of the resources gap [in GDP gap equivalent units] </t>
  </si>
  <si>
    <t>Measure of r*</t>
  </si>
  <si>
    <t>LW is Laubach and Williams; and LM is Lubik and Matthes</t>
  </si>
  <si>
    <r>
      <rPr>
        <b/>
        <sz val="11"/>
        <color theme="1"/>
        <rFont val="Calibri"/>
        <family val="2"/>
        <scheme val="minor"/>
      </rPr>
      <t>Note on r* measures</t>
    </r>
    <r>
      <rPr>
        <sz val="11"/>
        <color theme="1"/>
        <rFont val="Calibri"/>
        <family val="2"/>
        <scheme val="minor"/>
      </rPr>
      <t>:  HLW is Holston, Laubach and Williams;</t>
    </r>
  </si>
  <si>
    <t>Taylor Rule Fed Funds Prescription Heatmap</t>
  </si>
  <si>
    <t>ZPOP</t>
  </si>
  <si>
    <t>Prescriptions using Chosen Measure of Inflation</t>
  </si>
  <si>
    <t>Chosen Measure of Inflation (4-quarter)</t>
  </si>
  <si>
    <t>Lagged Fed Funds Rate</t>
  </si>
  <si>
    <t>The general cell shading scheme is:</t>
  </si>
  <si>
    <t>Let FFR be the value of the fed funds rate being compared to the prescription.</t>
  </si>
  <si>
    <t>For example, FFR could be the current midpoint of the target range for the funds rate.</t>
  </si>
  <si>
    <t>Weight on resource gap:  Standard choices are 0.5 (Taylor 1993) and 1.0 (Taylor 1999).  Between 0 and 5.  Default 0.5</t>
  </si>
  <si>
    <t>Fed's inflation objection:  Standard/default choice 2.0.  Must be positive.</t>
  </si>
  <si>
    <t>Interest rate smoothing coefficient:  Standard choices are 0 and 0.85 [Must be between 0 and 0.99].  Default is 0.</t>
  </si>
  <si>
    <t>Quarter Being Considered:  [15th day of 2nd month of the last quarter in the spreadsheet]</t>
  </si>
  <si>
    <t>All Possible Choices for the Fed Funds Rate</t>
  </si>
  <si>
    <t>All Possible Choices for Inflation Measures</t>
  </si>
  <si>
    <t>Note:  We  give the user one of 3 choices, "CorePCEInflation" [Default], "PCEInflation", and "ExpectedPCEInflation".</t>
  </si>
  <si>
    <t>If the second to last quarter is chosen, user has 1 choice for the fed funds rate:  Average effective fed funds rate for that quarter.</t>
  </si>
  <si>
    <t>One Possible Choice for the Fed Funds Rate</t>
  </si>
  <si>
    <t>Average effective fed funds rate for the  quarter</t>
  </si>
  <si>
    <t>Note:  We  give the user one of 3 choices, "Core PCE inflation, 4-quarter" [Default], "PCE inflation, 4-quarter", and "Survey of Professional Forecasters expected 4-quarter PCE inflation ".</t>
  </si>
  <si>
    <t>Futures market prediction of average effective fed funds rate</t>
  </si>
  <si>
    <t>Current target fed funds rate [midpoint of range]</t>
  </si>
  <si>
    <t>Quarter Being Considered:  [15th day of 2nd month of the second to last quarter in the spreadsheet]</t>
  </si>
  <si>
    <r>
      <t>r</t>
    </r>
    <r>
      <rPr>
        <vertAlign val="superscript"/>
        <sz val="14"/>
        <color theme="1"/>
        <rFont val="Calibri"/>
        <family val="2"/>
        <scheme val="minor"/>
      </rPr>
      <t>TR</t>
    </r>
    <r>
      <rPr>
        <sz val="14"/>
        <color theme="1"/>
        <rFont val="Calibri"/>
        <family val="2"/>
        <scheme val="minor"/>
      </rPr>
      <t xml:space="preserve"> - FFR &gt; 1.25%</t>
    </r>
  </si>
  <si>
    <r>
      <t>0.75% &lt; r</t>
    </r>
    <r>
      <rPr>
        <vertAlign val="superscript"/>
        <sz val="14"/>
        <color theme="1"/>
        <rFont val="Calibri"/>
        <family val="2"/>
        <scheme val="minor"/>
      </rPr>
      <t>TR</t>
    </r>
    <r>
      <rPr>
        <sz val="14"/>
        <color theme="1"/>
        <rFont val="Calibri"/>
        <family val="2"/>
        <scheme val="minor"/>
      </rPr>
      <t xml:space="preserve"> - FFR &lt;= 1.25%</t>
    </r>
  </si>
  <si>
    <r>
      <t>0.25% &lt; r</t>
    </r>
    <r>
      <rPr>
        <vertAlign val="superscript"/>
        <sz val="14"/>
        <color theme="1"/>
        <rFont val="Calibri"/>
        <family val="2"/>
        <scheme val="minor"/>
      </rPr>
      <t>TR</t>
    </r>
    <r>
      <rPr>
        <sz val="14"/>
        <color theme="1"/>
        <rFont val="Calibri"/>
        <family val="2"/>
        <scheme val="minor"/>
      </rPr>
      <t xml:space="preserve"> - FFR &lt;= 0.75%</t>
    </r>
  </si>
  <si>
    <r>
      <t>-0.25% &lt; r</t>
    </r>
    <r>
      <rPr>
        <vertAlign val="superscript"/>
        <sz val="14"/>
        <color theme="1"/>
        <rFont val="Calibri"/>
        <family val="2"/>
        <scheme val="minor"/>
      </rPr>
      <t>TR</t>
    </r>
    <r>
      <rPr>
        <sz val="14"/>
        <color theme="1"/>
        <rFont val="Calibri"/>
        <family val="2"/>
        <scheme val="minor"/>
      </rPr>
      <t xml:space="preserve"> - FFR &lt;= 0.25%</t>
    </r>
  </si>
  <si>
    <r>
      <t>-0.75% &lt; r</t>
    </r>
    <r>
      <rPr>
        <vertAlign val="superscript"/>
        <sz val="14"/>
        <color theme="1"/>
        <rFont val="Calibri"/>
        <family val="2"/>
        <scheme val="minor"/>
      </rPr>
      <t>TR</t>
    </r>
    <r>
      <rPr>
        <sz val="14"/>
        <color theme="1"/>
        <rFont val="Calibri"/>
        <family val="2"/>
        <scheme val="minor"/>
      </rPr>
      <t xml:space="preserve"> - FFR &lt;= -0.25%</t>
    </r>
  </si>
  <si>
    <r>
      <t>-1.25% &lt; r</t>
    </r>
    <r>
      <rPr>
        <vertAlign val="superscript"/>
        <sz val="14"/>
        <color theme="1"/>
        <rFont val="Calibri"/>
        <family val="2"/>
        <scheme val="minor"/>
      </rPr>
      <t>TR</t>
    </r>
    <r>
      <rPr>
        <sz val="14"/>
        <color theme="1"/>
        <rFont val="Calibri"/>
        <family val="2"/>
        <scheme val="minor"/>
      </rPr>
      <t xml:space="preserve"> - FFR &lt;= -0.75%</t>
    </r>
  </si>
  <si>
    <r>
      <t>r</t>
    </r>
    <r>
      <rPr>
        <vertAlign val="superscript"/>
        <sz val="14"/>
        <color theme="1"/>
        <rFont val="Calibri"/>
        <family val="2"/>
        <scheme val="minor"/>
      </rPr>
      <t>TR</t>
    </r>
    <r>
      <rPr>
        <sz val="14"/>
        <color theme="1"/>
        <rFont val="Calibri"/>
        <family val="2"/>
        <scheme val="minor"/>
      </rPr>
      <t xml:space="preserve"> - FFR &lt;= -1.25%</t>
    </r>
  </si>
  <si>
    <t>If the last quarter is chosen, user has 3 choices for the fed funds rate.  "Predicted effective fed funds rate assuming no change in target range" [Default], "Futures market prediction of average effective fed funds rate", and "Current target fed funds rate, midpoint of range".</t>
  </si>
  <si>
    <r>
      <rPr>
        <b/>
        <sz val="11"/>
        <color theme="1"/>
        <rFont val="Calibri"/>
        <family val="2"/>
        <scheme val="minor"/>
      </rPr>
      <t>Note on r* measures</t>
    </r>
    <r>
      <rPr>
        <sz val="11"/>
        <color theme="1"/>
        <rFont val="Calibri"/>
        <family val="2"/>
        <scheme val="minor"/>
      </rPr>
      <t>:  HLW denotes Holston, Laubach and Williams;</t>
    </r>
  </si>
  <si>
    <t>LW denotes Laubach and Williams; and LM denotes Lubik and Matthes</t>
  </si>
  <si>
    <t>Predicted effective fed funds rate assuming no change in target range [Default]</t>
  </si>
  <si>
    <t>U-3</t>
  </si>
  <si>
    <t>U-6</t>
  </si>
  <si>
    <t>U-3 Gap</t>
  </si>
  <si>
    <t>Fed SEP-LR</t>
  </si>
  <si>
    <t>Taylor93GDP:  pi=Core PCE,piTarget=2%,Rstar=LW 1-sided,Gap=CBO GDP gap,Smoothing=0,Gap weight=0.5</t>
  </si>
  <si>
    <t>FOMCTaylor93UR:  pi=Core PCE,piTarget=2%,Rstar=FOMC Median,Gap=FOMC U3 gap,Smoothing=0,Gap weight=0.5</t>
  </si>
  <si>
    <t>FOMCTaylor99UR:  pi=Core PCE,piTarget=2%,Rstar=FOMC Median,Gap=FOMC U3 gap,Smoothing=0,Gap weight=1.0</t>
  </si>
  <si>
    <t>.</t>
  </si>
  <si>
    <t>2026:Q3</t>
  </si>
  <si>
    <t>2026:Q4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</si>
</sst>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00"/>
    <numFmt numFmtId="165" formatCode="0.00000000000000"/>
    <numFmt numFmtId="166" formatCode="0.0000"/>
    <numFmt numFmtId="167" formatCode="0.00000"/>
    <numFmt numFmtId="168" formatCode="0.0000000000"/>
    <numFmt numFmtId="169" formatCode="0.000000000000"/>
    <numFmt numFmtId="170" formatCode="0.000000"/>
    <numFmt numFmtId="171" formatCode="0.000000000"/>
  </numFmts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FF00FF"/>
      <name val="Calibri"/>
      <family val="2"/>
      <scheme val="minor"/>
    </font>
    <font>
      <sz val="11"/>
      <color rgb="FFFF00F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vertAlign val="superscript"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rgb="FFFF4747"/>
        <bgColor indexed="64"/>
      </patternFill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0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2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7" fillId="0" borderId="0" xfId="0" applyFont="1"/>
    <xf numFmtId="0" fontId="8" fillId="0" borderId="0" xfId="0" applyFont="1"/>
    <xf numFmtId="2" fontId="7" fillId="0" borderId="0" xfId="0" applyNumberFormat="1" applyFont="1" applyAlignment="1">
      <alignment horizontal="center" wrapText="1"/>
    </xf>
    <xf numFmtId="2" fontId="9" fillId="0" borderId="0" xfId="0" applyNumberFormat="1" applyFont="1" applyAlignment="1">
      <alignment horizontal="center" wrapText="1"/>
    </xf>
    <xf numFmtId="0" fontId="10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14" fontId="4" fillId="0" borderId="0" xfId="0" applyNumberFormat="1" applyFont="1"/>
    <xf numFmtId="2" fontId="4" fillId="0" borderId="0" xfId="0" applyNumberFormat="1" applyFont="1"/>
    <xf numFmtId="0" fontId="13" fillId="0" borderId="0" xfId="0" applyFont="1"/>
    <xf numFmtId="2" fontId="13" fillId="0" borderId="0" xfId="0" applyNumberFormat="1" applyFont="1"/>
    <xf numFmtId="14" fontId="13" fillId="0" borderId="0" xfId="0" applyNumberFormat="1" applyFont="1"/>
    <xf numFmtId="0" fontId="14" fillId="0" borderId="0" xfId="0" applyFont="1"/>
    <xf numFmtId="14" fontId="1" fillId="0" borderId="0" xfId="0" applyNumberFormat="1" applyFont="1"/>
    <xf numFmtId="0" fontId="0" fillId="2" borderId="0" xfId="0" applyFill="1"/>
    <xf numFmtId="2" fontId="0" fillId="2" borderId="0" xfId="0" applyNumberFormat="1" applyFill="1"/>
    <xf numFmtId="9" fontId="0" fillId="2" borderId="0" xfId="0" applyNumberFormat="1" applyFill="1"/>
    <xf numFmtId="0" fontId="16" fillId="2" borderId="0" xfId="0" applyFont="1" applyFill="1"/>
    <xf numFmtId="0" fontId="18" fillId="2" borderId="0" xfId="0" applyFont="1" applyFill="1"/>
    <xf numFmtId="0" fontId="16" fillId="3" borderId="0" xfId="0" applyFont="1" applyFill="1"/>
    <xf numFmtId="0" fontId="16" fillId="5" borderId="0" xfId="0" applyFont="1" applyFill="1"/>
    <xf numFmtId="0" fontId="16" fillId="4" borderId="0" xfId="0" applyFont="1" applyFill="1"/>
    <xf numFmtId="0" fontId="16" fillId="2" borderId="0" xfId="0" quotePrefix="1" applyFont="1" applyFill="1"/>
    <xf numFmtId="0" fontId="16" fillId="6" borderId="0" xfId="0" quotePrefix="1" applyFont="1" applyFill="1"/>
    <xf numFmtId="0" fontId="16" fillId="7" borderId="0" xfId="0" quotePrefix="1" applyFont="1" applyFill="1"/>
    <xf numFmtId="0" fontId="16" fillId="8" borderId="0" xfId="0" quotePrefix="1" applyFont="1" applyFill="1"/>
    <xf numFmtId="0" fontId="19" fillId="2" borderId="0" xfId="0" applyFont="1" applyFill="1"/>
    <xf numFmtId="0" fontId="20" fillId="2" borderId="0" xfId="0" applyFont="1" applyFill="1"/>
    <xf numFmtId="0" fontId="10" fillId="2" borderId="0" xfId="0" applyFont="1" applyFill="1"/>
    <xf numFmtId="0" fontId="21" fillId="2" borderId="0" xfId="0" applyFont="1" applyFill="1"/>
    <xf numFmtId="2" fontId="10" fillId="2" borderId="0" xfId="0" applyNumberFormat="1" applyFont="1" applyFill="1"/>
    <xf numFmtId="0" fontId="22" fillId="2" borderId="0" xfId="0" applyFont="1" applyFill="1"/>
    <xf numFmtId="0" fontId="1" fillId="2" borderId="0" xfId="0" applyFont="1" applyFill="1"/>
    <xf numFmtId="2" fontId="1" fillId="2" borderId="0" xfId="0" applyNumberFormat="1" applyFont="1" applyFill="1"/>
    <xf numFmtId="0" fontId="0" fillId="2" borderId="0" xfId="0" applyFill="1" applyAlignment="1">
      <alignment horizontal="center" vertical="center" wrapText="1"/>
    </xf>
    <xf numFmtId="14" fontId="2" fillId="2" borderId="0" xfId="0" applyNumberFormat="1" applyFont="1" applyFill="1"/>
    <xf numFmtId="0" fontId="14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1" fillId="2" borderId="0" xfId="0" applyFont="1" applyFill="1" applyAlignment="1">
      <alignment wrapText="1"/>
    </xf>
    <xf numFmtId="0" fontId="24" fillId="2" borderId="0" xfId="0" applyFont="1" applyFill="1" applyAlignment="1">
      <alignment wrapText="1"/>
    </xf>
    <xf numFmtId="0" fontId="23" fillId="2" borderId="0" xfId="0" applyFont="1" applyFill="1" applyAlignment="1">
      <alignment wrapText="1"/>
    </xf>
    <xf numFmtId="0" fontId="2" fillId="9" borderId="0" xfId="0" applyFont="1" applyFill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0" fontId="1" fillId="9" borderId="0" xfId="0" applyFont="1" applyFill="1" applyAlignment="1">
      <alignment horizontal="center" vertical="center" wrapText="1"/>
    </xf>
    <xf numFmtId="164" fontId="1" fillId="9" borderId="0" xfId="0" applyNumberFormat="1" applyFont="1" applyFill="1" applyAlignment="1">
      <alignment horizontal="center" vertical="center"/>
    </xf>
    <xf numFmtId="0" fontId="1" fillId="9" borderId="0" xfId="0" applyFont="1" applyFill="1" applyAlignment="1">
      <alignment wrapText="1"/>
    </xf>
    <xf numFmtId="0" fontId="2" fillId="2" borderId="0" xfId="0" applyFont="1" applyFill="1"/>
    <xf numFmtId="165" fontId="1" fillId="2" borderId="0" xfId="0" applyNumberFormat="1" applyFont="1" applyFill="1"/>
    <xf numFmtId="165" fontId="10" fillId="2" borderId="0" xfId="0" applyNumberFormat="1" applyFont="1" applyFill="1"/>
    <xf numFmtId="166" fontId="0" fillId="0" borderId="0" xfId="0" applyNumberFormat="1"/>
    <xf numFmtId="167" fontId="0" fillId="0" borderId="0" xfId="0" applyNumberFormat="1"/>
    <xf numFmtId="0" fontId="0" fillId="9" borderId="0" xfId="0" applyFill="1" applyAlignment="1">
      <alignment horizontal="center" vertical="center" wrapText="1"/>
    </xf>
    <xf numFmtId="0" fontId="0" fillId="2" borderId="0" xfId="0" applyFill="1" applyAlignment="1">
      <alignment horizontal="center" wrapText="1"/>
    </xf>
    <xf numFmtId="0" fontId="15" fillId="0" borderId="0" xfId="0" applyFont="1"/>
    <xf numFmtId="2" fontId="15" fillId="0" borderId="0" xfId="0" applyNumberFormat="1" applyFont="1"/>
    <xf numFmtId="168" fontId="13" fillId="0" borderId="0" xfId="0" applyNumberFormat="1" applyFont="1"/>
    <xf numFmtId="169" fontId="0" fillId="0" borderId="0" xfId="0" applyNumberFormat="1" applyAlignment="1">
      <alignment wrapText="1"/>
    </xf>
    <xf numFmtId="169" fontId="5" fillId="0" borderId="0" xfId="0" applyNumberFormat="1" applyFont="1" applyAlignment="1">
      <alignment horizontal="center" wrapText="1"/>
    </xf>
    <xf numFmtId="169" fontId="2" fillId="0" borderId="0" xfId="0" applyNumberFormat="1" applyFont="1" applyAlignment="1">
      <alignment horizontal="center" wrapText="1"/>
    </xf>
    <xf numFmtId="169" fontId="9" fillId="0" borderId="0" xfId="0" applyNumberFormat="1" applyFont="1" applyAlignment="1">
      <alignment horizontal="center" wrapText="1"/>
    </xf>
    <xf numFmtId="169" fontId="7" fillId="0" borderId="0" xfId="0" applyNumberFormat="1" applyFont="1" applyAlignment="1">
      <alignment horizontal="center" wrapText="1"/>
    </xf>
    <xf numFmtId="169" fontId="0" fillId="0" borderId="0" xfId="0" applyNumberFormat="1"/>
    <xf numFmtId="169" fontId="1" fillId="0" borderId="0" xfId="0" applyNumberFormat="1" applyFont="1"/>
    <xf numFmtId="169" fontId="10" fillId="0" borderId="0" xfId="0" applyNumberFormat="1" applyFont="1"/>
    <xf numFmtId="169" fontId="8" fillId="0" borderId="0" xfId="0" applyNumberFormat="1" applyFont="1"/>
    <xf numFmtId="169" fontId="6" fillId="0" borderId="0" xfId="0" applyNumberFormat="1" applyFont="1"/>
    <xf numFmtId="170" fontId="0" fillId="0" borderId="0" xfId="0" applyNumberFormat="1"/>
    <xf numFmtId="166" fontId="1" fillId="9" borderId="0" xfId="0" applyNumberFormat="1" applyFont="1" applyFill="1"/>
    <xf numFmtId="166" fontId="1" fillId="2" borderId="0" xfId="0" applyNumberFormat="1" applyFont="1" applyFill="1"/>
    <xf numFmtId="171" fontId="0" fillId="0" borderId="0" xfId="0" applyNumberFormat="1"/>
    <xf numFmtId="164" fontId="0" fillId="0" borderId="0" xfId="0" applyNumberFormat="1"/>
    <xf numFmtId="164" fontId="1" fillId="2" borderId="0" xfId="0" applyNumberFormat="1" applyFont="1" applyFill="1"/>
    <xf numFmtId="0" fontId="15" fillId="2" borderId="0" xfId="0" applyFont="1" applyFill="1" applyAlignment="1">
      <alignment textRotation="180"/>
    </xf>
    <xf numFmtId="0" fontId="15" fillId="0" borderId="0" xfId="0" applyFont="1" applyAlignment="1">
      <alignment textRotation="180"/>
    </xf>
    <xf numFmtId="0" fontId="15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/>
  </cellXfs>
  <cellStyles count="1">
    <cellStyle name="Normal" xfId="0" builtinId="0"/>
  </cellStyles>
  <dxfs count="12">
    <dxf>
      <font>
        <color theme="1"/>
      </font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FFDDDD"/>
        </patternFill>
      </fill>
    </dxf>
    <dxf>
      <fill>
        <patternFill>
          <bgColor rgb="FFFFAFAF"/>
        </patternFill>
      </fill>
    </dxf>
    <dxf>
      <fill>
        <patternFill>
          <bgColor rgb="FFFF4747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FFDDDD"/>
        </patternFill>
      </fill>
    </dxf>
    <dxf>
      <fill>
        <patternFill>
          <bgColor rgb="FFFFAFAF"/>
        </patternFill>
      </fill>
    </dxf>
    <dxf>
      <fill>
        <patternFill>
          <bgColor rgb="FFFF4747"/>
        </patternFill>
      </fill>
    </dxf>
  </dxfs>
  <tableStyles count="0" defaultTableStyle="TableStyleMedium2" defaultPivotStyle="PivotStyleLight16"/>
  <colors>
    <mruColors>
      <color rgb="FF0000FF"/>
      <color rgb="FFFF00FF"/>
      <color rgb="FFFF4747"/>
      <color rgb="FFFFAFAF"/>
      <color rgb="FFFFDDDD"/>
      <color rgb="FFFFFFFF"/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theme" Target="theme/theme1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worksheet" Target="worksheets/sheet11.xml"/><Relationship Id="rId2" Type="http://schemas.openxmlformats.org/officeDocument/2006/relationships/worksheet" Target="worksheets/sheet1.xml"/><Relationship Id="rId16" Type="http://schemas.openxmlformats.org/officeDocument/2006/relationships/calcChain" Target="calcChain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worksheet" Target="worksheets/sheet10.xml"/><Relationship Id="rId5" Type="http://schemas.openxmlformats.org/officeDocument/2006/relationships/worksheet" Target="worksheets/sheet4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9.xml"/><Relationship Id="rId4" Type="http://schemas.openxmlformats.org/officeDocument/2006/relationships/worksheet" Target="worksheets/sheet3.xml"/><Relationship Id="rId9" Type="http://schemas.openxmlformats.org/officeDocument/2006/relationships/worksheet" Target="worksheets/sheet8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Actual federal funds rate and Taylor rule prescriptions</a:t>
            </a:r>
          </a:p>
          <a:p>
            <a:pPr>
              <a:defRPr/>
            </a:pPr>
            <a:r>
              <a:rPr lang="en-US" sz="1000" baseline="0"/>
              <a:t>Percent, Quarterly average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5080707708172135E-2"/>
          <c:y val="9.936493747621214E-2"/>
          <c:w val="0.94881992937484916"/>
          <c:h val="0.74743948161426377"/>
        </c:manualLayout>
      </c:layout>
      <c:lineChart>
        <c:grouping val="standard"/>
        <c:varyColors val="0"/>
        <c:ser>
          <c:idx val="1"/>
          <c:order val="0"/>
          <c:tx>
            <c:strRef>
              <c:f>FOMCTaylor93UR!$I$2</c:f>
              <c:strCache>
                <c:ptCount val="1"/>
                <c:pt idx="0">
                  <c:v>Actual Fed Funds Rate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FOMCTaylor99UR!$G$3:$G$827</c:f>
              <c:numCache>
                <c:formatCode>m/d/yyyy</c:formatCode>
                <c:ptCount val="825"/>
                <c:pt idx="0">
                  <c:v>20135</c:v>
                </c:pt>
                <c:pt idx="1">
                  <c:v>20224</c:v>
                </c:pt>
                <c:pt idx="2">
                  <c:v>20316</c:v>
                </c:pt>
                <c:pt idx="3">
                  <c:v>20408</c:v>
                </c:pt>
                <c:pt idx="4">
                  <c:v>20500</c:v>
                </c:pt>
                <c:pt idx="5">
                  <c:v>20590</c:v>
                </c:pt>
                <c:pt idx="6">
                  <c:v>20682</c:v>
                </c:pt>
                <c:pt idx="7">
                  <c:v>20774</c:v>
                </c:pt>
                <c:pt idx="8">
                  <c:v>20866</c:v>
                </c:pt>
                <c:pt idx="9">
                  <c:v>20955</c:v>
                </c:pt>
                <c:pt idx="10">
                  <c:v>21047</c:v>
                </c:pt>
                <c:pt idx="11">
                  <c:v>21139</c:v>
                </c:pt>
                <c:pt idx="12">
                  <c:v>21231</c:v>
                </c:pt>
                <c:pt idx="13">
                  <c:v>21320</c:v>
                </c:pt>
                <c:pt idx="14">
                  <c:v>21412</c:v>
                </c:pt>
                <c:pt idx="15">
                  <c:v>21504</c:v>
                </c:pt>
                <c:pt idx="16">
                  <c:v>21596</c:v>
                </c:pt>
                <c:pt idx="17">
                  <c:v>21685</c:v>
                </c:pt>
                <c:pt idx="18">
                  <c:v>21777</c:v>
                </c:pt>
                <c:pt idx="19">
                  <c:v>21869</c:v>
                </c:pt>
                <c:pt idx="20">
                  <c:v>21961</c:v>
                </c:pt>
                <c:pt idx="21">
                  <c:v>22051</c:v>
                </c:pt>
                <c:pt idx="22">
                  <c:v>22143</c:v>
                </c:pt>
                <c:pt idx="23">
                  <c:v>22235</c:v>
                </c:pt>
                <c:pt idx="24">
                  <c:v>22327</c:v>
                </c:pt>
                <c:pt idx="25">
                  <c:v>22416</c:v>
                </c:pt>
                <c:pt idx="26">
                  <c:v>22508</c:v>
                </c:pt>
                <c:pt idx="27">
                  <c:v>22600</c:v>
                </c:pt>
                <c:pt idx="28">
                  <c:v>22692</c:v>
                </c:pt>
                <c:pt idx="29">
                  <c:v>22781</c:v>
                </c:pt>
                <c:pt idx="30">
                  <c:v>22873</c:v>
                </c:pt>
                <c:pt idx="31">
                  <c:v>22965</c:v>
                </c:pt>
                <c:pt idx="32">
                  <c:v>23057</c:v>
                </c:pt>
                <c:pt idx="33">
                  <c:v>23146</c:v>
                </c:pt>
                <c:pt idx="34">
                  <c:v>23238</c:v>
                </c:pt>
                <c:pt idx="35">
                  <c:v>23330</c:v>
                </c:pt>
                <c:pt idx="36">
                  <c:v>23422</c:v>
                </c:pt>
                <c:pt idx="37">
                  <c:v>23512</c:v>
                </c:pt>
                <c:pt idx="38">
                  <c:v>23604</c:v>
                </c:pt>
                <c:pt idx="39">
                  <c:v>23696</c:v>
                </c:pt>
                <c:pt idx="40">
                  <c:v>23788</c:v>
                </c:pt>
                <c:pt idx="41">
                  <c:v>23877</c:v>
                </c:pt>
                <c:pt idx="42">
                  <c:v>23969</c:v>
                </c:pt>
                <c:pt idx="43">
                  <c:v>24061</c:v>
                </c:pt>
                <c:pt idx="44">
                  <c:v>24153</c:v>
                </c:pt>
                <c:pt idx="45">
                  <c:v>24242</c:v>
                </c:pt>
                <c:pt idx="46">
                  <c:v>24334</c:v>
                </c:pt>
                <c:pt idx="47">
                  <c:v>24426</c:v>
                </c:pt>
                <c:pt idx="48">
                  <c:v>24518</c:v>
                </c:pt>
                <c:pt idx="49">
                  <c:v>24607</c:v>
                </c:pt>
                <c:pt idx="50">
                  <c:v>24699</c:v>
                </c:pt>
                <c:pt idx="51">
                  <c:v>24791</c:v>
                </c:pt>
                <c:pt idx="52">
                  <c:v>24883</c:v>
                </c:pt>
                <c:pt idx="53">
                  <c:v>24973</c:v>
                </c:pt>
                <c:pt idx="54">
                  <c:v>25065</c:v>
                </c:pt>
                <c:pt idx="55">
                  <c:v>25157</c:v>
                </c:pt>
                <c:pt idx="56">
                  <c:v>25249</c:v>
                </c:pt>
                <c:pt idx="57">
                  <c:v>25338</c:v>
                </c:pt>
                <c:pt idx="58">
                  <c:v>25430</c:v>
                </c:pt>
                <c:pt idx="59">
                  <c:v>25522</c:v>
                </c:pt>
                <c:pt idx="60">
                  <c:v>25614</c:v>
                </c:pt>
                <c:pt idx="61">
                  <c:v>25703</c:v>
                </c:pt>
                <c:pt idx="62">
                  <c:v>25795</c:v>
                </c:pt>
                <c:pt idx="63">
                  <c:v>25887</c:v>
                </c:pt>
                <c:pt idx="64">
                  <c:v>25979</c:v>
                </c:pt>
                <c:pt idx="65">
                  <c:v>26068</c:v>
                </c:pt>
                <c:pt idx="66">
                  <c:v>26160</c:v>
                </c:pt>
                <c:pt idx="67">
                  <c:v>26252</c:v>
                </c:pt>
                <c:pt idx="68">
                  <c:v>26344</c:v>
                </c:pt>
                <c:pt idx="69">
                  <c:v>26434</c:v>
                </c:pt>
                <c:pt idx="70">
                  <c:v>26526</c:v>
                </c:pt>
                <c:pt idx="71">
                  <c:v>26618</c:v>
                </c:pt>
                <c:pt idx="72">
                  <c:v>26710</c:v>
                </c:pt>
                <c:pt idx="73">
                  <c:v>26799</c:v>
                </c:pt>
                <c:pt idx="74">
                  <c:v>26891</c:v>
                </c:pt>
                <c:pt idx="75">
                  <c:v>26983</c:v>
                </c:pt>
                <c:pt idx="76">
                  <c:v>27075</c:v>
                </c:pt>
                <c:pt idx="77">
                  <c:v>27164</c:v>
                </c:pt>
                <c:pt idx="78">
                  <c:v>27256</c:v>
                </c:pt>
                <c:pt idx="79">
                  <c:v>27348</c:v>
                </c:pt>
                <c:pt idx="80">
                  <c:v>27440</c:v>
                </c:pt>
                <c:pt idx="81">
                  <c:v>27529</c:v>
                </c:pt>
                <c:pt idx="82">
                  <c:v>27621</c:v>
                </c:pt>
                <c:pt idx="83">
                  <c:v>27713</c:v>
                </c:pt>
                <c:pt idx="84">
                  <c:v>27805</c:v>
                </c:pt>
                <c:pt idx="85">
                  <c:v>27895</c:v>
                </c:pt>
                <c:pt idx="86">
                  <c:v>27987</c:v>
                </c:pt>
                <c:pt idx="87">
                  <c:v>28079</c:v>
                </c:pt>
                <c:pt idx="88">
                  <c:v>28171</c:v>
                </c:pt>
                <c:pt idx="89">
                  <c:v>28260</c:v>
                </c:pt>
                <c:pt idx="90">
                  <c:v>28352</c:v>
                </c:pt>
                <c:pt idx="91">
                  <c:v>28444</c:v>
                </c:pt>
                <c:pt idx="92">
                  <c:v>28536</c:v>
                </c:pt>
                <c:pt idx="93">
                  <c:v>28625</c:v>
                </c:pt>
                <c:pt idx="94">
                  <c:v>28717</c:v>
                </c:pt>
                <c:pt idx="95">
                  <c:v>28809</c:v>
                </c:pt>
                <c:pt idx="96">
                  <c:v>28901</c:v>
                </c:pt>
                <c:pt idx="97">
                  <c:v>28990</c:v>
                </c:pt>
                <c:pt idx="98">
                  <c:v>29082</c:v>
                </c:pt>
                <c:pt idx="99">
                  <c:v>29174</c:v>
                </c:pt>
                <c:pt idx="100">
                  <c:v>29266</c:v>
                </c:pt>
                <c:pt idx="101">
                  <c:v>29356</c:v>
                </c:pt>
                <c:pt idx="102">
                  <c:v>29448</c:v>
                </c:pt>
                <c:pt idx="103">
                  <c:v>29540</c:v>
                </c:pt>
                <c:pt idx="104">
                  <c:v>29632</c:v>
                </c:pt>
                <c:pt idx="105">
                  <c:v>29721</c:v>
                </c:pt>
                <c:pt idx="106">
                  <c:v>29813</c:v>
                </c:pt>
                <c:pt idx="107">
                  <c:v>29905</c:v>
                </c:pt>
                <c:pt idx="108">
                  <c:v>29997</c:v>
                </c:pt>
                <c:pt idx="109">
                  <c:v>30086</c:v>
                </c:pt>
                <c:pt idx="110">
                  <c:v>30178</c:v>
                </c:pt>
                <c:pt idx="111">
                  <c:v>30270</c:v>
                </c:pt>
                <c:pt idx="112">
                  <c:v>30362</c:v>
                </c:pt>
                <c:pt idx="113">
                  <c:v>30451</c:v>
                </c:pt>
                <c:pt idx="114">
                  <c:v>30543</c:v>
                </c:pt>
                <c:pt idx="115">
                  <c:v>30635</c:v>
                </c:pt>
                <c:pt idx="116">
                  <c:v>30727</c:v>
                </c:pt>
                <c:pt idx="117">
                  <c:v>30817</c:v>
                </c:pt>
                <c:pt idx="118">
                  <c:v>30909</c:v>
                </c:pt>
                <c:pt idx="119">
                  <c:v>31001</c:v>
                </c:pt>
                <c:pt idx="120">
                  <c:v>31093</c:v>
                </c:pt>
                <c:pt idx="121">
                  <c:v>31182</c:v>
                </c:pt>
                <c:pt idx="122">
                  <c:v>31274</c:v>
                </c:pt>
                <c:pt idx="123">
                  <c:v>31366</c:v>
                </c:pt>
                <c:pt idx="124">
                  <c:v>31458</c:v>
                </c:pt>
                <c:pt idx="125">
                  <c:v>31547</c:v>
                </c:pt>
                <c:pt idx="126">
                  <c:v>31639</c:v>
                </c:pt>
                <c:pt idx="127">
                  <c:v>31731</c:v>
                </c:pt>
                <c:pt idx="128">
                  <c:v>31823</c:v>
                </c:pt>
                <c:pt idx="129">
                  <c:v>31912</c:v>
                </c:pt>
                <c:pt idx="130">
                  <c:v>32004</c:v>
                </c:pt>
                <c:pt idx="131">
                  <c:v>32096</c:v>
                </c:pt>
                <c:pt idx="132">
                  <c:v>32188</c:v>
                </c:pt>
                <c:pt idx="133">
                  <c:v>32278</c:v>
                </c:pt>
                <c:pt idx="134">
                  <c:v>32370</c:v>
                </c:pt>
                <c:pt idx="135">
                  <c:v>32462</c:v>
                </c:pt>
                <c:pt idx="136">
                  <c:v>32554</c:v>
                </c:pt>
                <c:pt idx="137">
                  <c:v>32643</c:v>
                </c:pt>
                <c:pt idx="138">
                  <c:v>32735</c:v>
                </c:pt>
                <c:pt idx="139">
                  <c:v>32827</c:v>
                </c:pt>
                <c:pt idx="140">
                  <c:v>32919</c:v>
                </c:pt>
                <c:pt idx="141">
                  <c:v>33008</c:v>
                </c:pt>
                <c:pt idx="142">
                  <c:v>33100</c:v>
                </c:pt>
                <c:pt idx="143">
                  <c:v>33192</c:v>
                </c:pt>
                <c:pt idx="144">
                  <c:v>33284</c:v>
                </c:pt>
                <c:pt idx="145">
                  <c:v>33373</c:v>
                </c:pt>
                <c:pt idx="146">
                  <c:v>33465</c:v>
                </c:pt>
                <c:pt idx="147">
                  <c:v>33557</c:v>
                </c:pt>
                <c:pt idx="148">
                  <c:v>33649</c:v>
                </c:pt>
                <c:pt idx="149">
                  <c:v>33739</c:v>
                </c:pt>
                <c:pt idx="150">
                  <c:v>33831</c:v>
                </c:pt>
                <c:pt idx="151">
                  <c:v>33923</c:v>
                </c:pt>
                <c:pt idx="152">
                  <c:v>34015</c:v>
                </c:pt>
                <c:pt idx="153">
                  <c:v>34104</c:v>
                </c:pt>
                <c:pt idx="154">
                  <c:v>34196</c:v>
                </c:pt>
                <c:pt idx="155">
                  <c:v>34288</c:v>
                </c:pt>
                <c:pt idx="156">
                  <c:v>34380</c:v>
                </c:pt>
                <c:pt idx="157">
                  <c:v>34469</c:v>
                </c:pt>
                <c:pt idx="158">
                  <c:v>34561</c:v>
                </c:pt>
                <c:pt idx="159">
                  <c:v>34653</c:v>
                </c:pt>
                <c:pt idx="160">
                  <c:v>34745</c:v>
                </c:pt>
                <c:pt idx="161">
                  <c:v>34834</c:v>
                </c:pt>
                <c:pt idx="162">
                  <c:v>34926</c:v>
                </c:pt>
                <c:pt idx="163">
                  <c:v>35018</c:v>
                </c:pt>
                <c:pt idx="164">
                  <c:v>35110</c:v>
                </c:pt>
                <c:pt idx="165">
                  <c:v>35200</c:v>
                </c:pt>
                <c:pt idx="166">
                  <c:v>35292</c:v>
                </c:pt>
                <c:pt idx="167">
                  <c:v>35384</c:v>
                </c:pt>
                <c:pt idx="168">
                  <c:v>35476</c:v>
                </c:pt>
                <c:pt idx="169">
                  <c:v>35565</c:v>
                </c:pt>
                <c:pt idx="170">
                  <c:v>35657</c:v>
                </c:pt>
                <c:pt idx="171">
                  <c:v>35749</c:v>
                </c:pt>
                <c:pt idx="172">
                  <c:v>35841</c:v>
                </c:pt>
                <c:pt idx="173">
                  <c:v>35930</c:v>
                </c:pt>
                <c:pt idx="174">
                  <c:v>36022</c:v>
                </c:pt>
                <c:pt idx="175">
                  <c:v>36114</c:v>
                </c:pt>
                <c:pt idx="176">
                  <c:v>36206</c:v>
                </c:pt>
                <c:pt idx="177">
                  <c:v>36295</c:v>
                </c:pt>
                <c:pt idx="178">
                  <c:v>36387</c:v>
                </c:pt>
                <c:pt idx="179">
                  <c:v>36479</c:v>
                </c:pt>
                <c:pt idx="180">
                  <c:v>36571</c:v>
                </c:pt>
                <c:pt idx="181">
                  <c:v>36661</c:v>
                </c:pt>
                <c:pt idx="182">
                  <c:v>36753</c:v>
                </c:pt>
                <c:pt idx="183">
                  <c:v>36845</c:v>
                </c:pt>
                <c:pt idx="184">
                  <c:v>36937</c:v>
                </c:pt>
                <c:pt idx="185">
                  <c:v>37026</c:v>
                </c:pt>
                <c:pt idx="186">
                  <c:v>37118</c:v>
                </c:pt>
                <c:pt idx="187">
                  <c:v>37210</c:v>
                </c:pt>
                <c:pt idx="188">
                  <c:v>37302</c:v>
                </c:pt>
                <c:pt idx="189">
                  <c:v>37391</c:v>
                </c:pt>
                <c:pt idx="190">
                  <c:v>37483</c:v>
                </c:pt>
                <c:pt idx="191">
                  <c:v>37575</c:v>
                </c:pt>
                <c:pt idx="192">
                  <c:v>37667</c:v>
                </c:pt>
                <c:pt idx="193">
                  <c:v>37756</c:v>
                </c:pt>
                <c:pt idx="194">
                  <c:v>37848</c:v>
                </c:pt>
                <c:pt idx="195">
                  <c:v>37940</c:v>
                </c:pt>
                <c:pt idx="196">
                  <c:v>38032</c:v>
                </c:pt>
                <c:pt idx="197">
                  <c:v>38122</c:v>
                </c:pt>
                <c:pt idx="198">
                  <c:v>38214</c:v>
                </c:pt>
                <c:pt idx="199">
                  <c:v>38306</c:v>
                </c:pt>
                <c:pt idx="200">
                  <c:v>38398</c:v>
                </c:pt>
                <c:pt idx="201">
                  <c:v>38487</c:v>
                </c:pt>
                <c:pt idx="202">
                  <c:v>38579</c:v>
                </c:pt>
                <c:pt idx="203">
                  <c:v>38671</c:v>
                </c:pt>
                <c:pt idx="204">
                  <c:v>38763</c:v>
                </c:pt>
                <c:pt idx="205">
                  <c:v>38852</c:v>
                </c:pt>
                <c:pt idx="206">
                  <c:v>38944</c:v>
                </c:pt>
                <c:pt idx="207">
                  <c:v>39036</c:v>
                </c:pt>
                <c:pt idx="208">
                  <c:v>39128</c:v>
                </c:pt>
                <c:pt idx="209">
                  <c:v>39217</c:v>
                </c:pt>
                <c:pt idx="210">
                  <c:v>39309</c:v>
                </c:pt>
                <c:pt idx="211">
                  <c:v>39401</c:v>
                </c:pt>
                <c:pt idx="212">
                  <c:v>39493</c:v>
                </c:pt>
                <c:pt idx="213">
                  <c:v>39583</c:v>
                </c:pt>
                <c:pt idx="214">
                  <c:v>39675</c:v>
                </c:pt>
                <c:pt idx="215">
                  <c:v>39767</c:v>
                </c:pt>
                <c:pt idx="216">
                  <c:v>39859</c:v>
                </c:pt>
                <c:pt idx="217">
                  <c:v>39948</c:v>
                </c:pt>
                <c:pt idx="218">
                  <c:v>40040</c:v>
                </c:pt>
                <c:pt idx="219">
                  <c:v>40132</c:v>
                </c:pt>
                <c:pt idx="220">
                  <c:v>40224</c:v>
                </c:pt>
                <c:pt idx="221">
                  <c:v>40313</c:v>
                </c:pt>
                <c:pt idx="222">
                  <c:v>40405</c:v>
                </c:pt>
                <c:pt idx="223">
                  <c:v>40497</c:v>
                </c:pt>
                <c:pt idx="224">
                  <c:v>40589</c:v>
                </c:pt>
                <c:pt idx="225">
                  <c:v>40678</c:v>
                </c:pt>
                <c:pt idx="226">
                  <c:v>40770</c:v>
                </c:pt>
                <c:pt idx="227">
                  <c:v>40862</c:v>
                </c:pt>
                <c:pt idx="228">
                  <c:v>40954</c:v>
                </c:pt>
                <c:pt idx="229">
                  <c:v>41044</c:v>
                </c:pt>
                <c:pt idx="230">
                  <c:v>41136</c:v>
                </c:pt>
                <c:pt idx="231">
                  <c:v>41228</c:v>
                </c:pt>
                <c:pt idx="232">
                  <c:v>41320</c:v>
                </c:pt>
                <c:pt idx="233">
                  <c:v>41409</c:v>
                </c:pt>
                <c:pt idx="234">
                  <c:v>41501</c:v>
                </c:pt>
                <c:pt idx="235">
                  <c:v>41593</c:v>
                </c:pt>
                <c:pt idx="236">
                  <c:v>41685</c:v>
                </c:pt>
                <c:pt idx="237">
                  <c:v>41774</c:v>
                </c:pt>
                <c:pt idx="238">
                  <c:v>41866</c:v>
                </c:pt>
                <c:pt idx="239">
                  <c:v>41958</c:v>
                </c:pt>
                <c:pt idx="240">
                  <c:v>42050</c:v>
                </c:pt>
                <c:pt idx="241">
                  <c:v>42139</c:v>
                </c:pt>
                <c:pt idx="242">
                  <c:v>42231</c:v>
                </c:pt>
                <c:pt idx="243">
                  <c:v>42323</c:v>
                </c:pt>
                <c:pt idx="244">
                  <c:v>42415</c:v>
                </c:pt>
                <c:pt idx="245">
                  <c:v>42505</c:v>
                </c:pt>
                <c:pt idx="246">
                  <c:v>42597</c:v>
                </c:pt>
                <c:pt idx="247">
                  <c:v>42689</c:v>
                </c:pt>
                <c:pt idx="248">
                  <c:v>42781</c:v>
                </c:pt>
                <c:pt idx="249">
                  <c:v>42870</c:v>
                </c:pt>
                <c:pt idx="250">
                  <c:v>42962</c:v>
                </c:pt>
                <c:pt idx="251">
                  <c:v>43054</c:v>
                </c:pt>
                <c:pt idx="252">
                  <c:v>43146</c:v>
                </c:pt>
                <c:pt idx="253">
                  <c:v>43235</c:v>
                </c:pt>
                <c:pt idx="254">
                  <c:v>43327</c:v>
                </c:pt>
                <c:pt idx="255">
                  <c:v>43419</c:v>
                </c:pt>
                <c:pt idx="256">
                  <c:v>43511</c:v>
                </c:pt>
                <c:pt idx="257">
                  <c:v>43600</c:v>
                </c:pt>
                <c:pt idx="258">
                  <c:v>43692</c:v>
                </c:pt>
                <c:pt idx="259">
                  <c:v>43784</c:v>
                </c:pt>
                <c:pt idx="260">
                  <c:v>43876</c:v>
                </c:pt>
                <c:pt idx="261">
                  <c:v>43966</c:v>
                </c:pt>
                <c:pt idx="262">
                  <c:v>44058</c:v>
                </c:pt>
                <c:pt idx="263">
                  <c:v>44150</c:v>
                </c:pt>
                <c:pt idx="264">
                  <c:v>44242</c:v>
                </c:pt>
                <c:pt idx="265">
                  <c:v>44331</c:v>
                </c:pt>
                <c:pt idx="266">
                  <c:v>44423</c:v>
                </c:pt>
                <c:pt idx="267">
                  <c:v>44515</c:v>
                </c:pt>
                <c:pt idx="268">
                  <c:v>44607</c:v>
                </c:pt>
                <c:pt idx="269">
                  <c:v>44696</c:v>
                </c:pt>
                <c:pt idx="270">
                  <c:v>44788</c:v>
                </c:pt>
                <c:pt idx="271">
                  <c:v>44880</c:v>
                </c:pt>
                <c:pt idx="272">
                  <c:v>44972</c:v>
                </c:pt>
                <c:pt idx="273">
                  <c:v>45061</c:v>
                </c:pt>
                <c:pt idx="274">
                  <c:v>45153</c:v>
                </c:pt>
                <c:pt idx="275">
                  <c:v>45245</c:v>
                </c:pt>
                <c:pt idx="276">
                  <c:v>45337</c:v>
                </c:pt>
                <c:pt idx="277">
                  <c:v>45427</c:v>
                </c:pt>
                <c:pt idx="278">
                  <c:v>45519</c:v>
                </c:pt>
                <c:pt idx="279">
                  <c:v>45611</c:v>
                </c:pt>
                <c:pt idx="280">
                  <c:v>45703</c:v>
                </c:pt>
                <c:pt idx="281">
                  <c:v>45792</c:v>
                </c:pt>
                <c:pt idx="282">
                  <c:v>45884</c:v>
                </c:pt>
                <c:pt idx="283">
                  <c:v>45976</c:v>
                </c:pt>
                <c:pt idx="284">
                  <c:v>46068</c:v>
                </c:pt>
                <c:pt idx="285">
                  <c:v>46157</c:v>
                </c:pt>
                <c:pt idx="286">
                  <c:v>46249</c:v>
                </c:pt>
                <c:pt idx="287">
                  <c:v>46341</c:v>
                </c:pt>
              </c:numCache>
            </c:numRef>
          </c:cat>
          <c:val>
            <c:numRef>
              <c:f>FOMCTaylor93UR!$I$3:$I$827</c:f>
              <c:numCache>
                <c:formatCode>0.00</c:formatCode>
                <c:ptCount val="825"/>
                <c:pt idx="0">
                  <c:v>1.343333333333333</c:v>
                </c:pt>
                <c:pt idx="1">
                  <c:v>1.5</c:v>
                </c:pt>
                <c:pt idx="2">
                  <c:v>1.9400000000000002</c:v>
                </c:pt>
                <c:pt idx="3">
                  <c:v>2.3566666666666669</c:v>
                </c:pt>
                <c:pt idx="4">
                  <c:v>2.4833333333333334</c:v>
                </c:pt>
                <c:pt idx="5">
                  <c:v>2.6933333333333334</c:v>
                </c:pt>
                <c:pt idx="6">
                  <c:v>2.81</c:v>
                </c:pt>
                <c:pt idx="7">
                  <c:v>2.9266666666666663</c:v>
                </c:pt>
                <c:pt idx="8">
                  <c:v>2.9333333333333336</c:v>
                </c:pt>
                <c:pt idx="9">
                  <c:v>3</c:v>
                </c:pt>
                <c:pt idx="10">
                  <c:v>3.2333333333333338</c:v>
                </c:pt>
                <c:pt idx="11">
                  <c:v>3.2533333333333334</c:v>
                </c:pt>
                <c:pt idx="12">
                  <c:v>1.8633333333333335</c:v>
                </c:pt>
                <c:pt idx="13">
                  <c:v>0.94000000000000006</c:v>
                </c:pt>
                <c:pt idx="14">
                  <c:v>1.3233333333333333</c:v>
                </c:pt>
                <c:pt idx="15">
                  <c:v>2.1633333333333336</c:v>
                </c:pt>
                <c:pt idx="16">
                  <c:v>2.57</c:v>
                </c:pt>
                <c:pt idx="17">
                  <c:v>3.0833333333333335</c:v>
                </c:pt>
                <c:pt idx="18">
                  <c:v>3.5766666666666667</c:v>
                </c:pt>
                <c:pt idx="19">
                  <c:v>3.99</c:v>
                </c:pt>
                <c:pt idx="20">
                  <c:v>3.9333333333333336</c:v>
                </c:pt>
                <c:pt idx="21">
                  <c:v>3.6966666666666668</c:v>
                </c:pt>
                <c:pt idx="22">
                  <c:v>2.936666666666667</c:v>
                </c:pt>
                <c:pt idx="23">
                  <c:v>2.2966666666666669</c:v>
                </c:pt>
                <c:pt idx="24">
                  <c:v>2.0033333333333334</c:v>
                </c:pt>
                <c:pt idx="25">
                  <c:v>1.7333333333333332</c:v>
                </c:pt>
                <c:pt idx="26">
                  <c:v>1.6833333333333333</c:v>
                </c:pt>
                <c:pt idx="27">
                  <c:v>2.4</c:v>
                </c:pt>
                <c:pt idx="28">
                  <c:v>2.4566666666666666</c:v>
                </c:pt>
                <c:pt idx="29">
                  <c:v>2.6066666666666669</c:v>
                </c:pt>
                <c:pt idx="30">
                  <c:v>2.8466666666666671</c:v>
                </c:pt>
                <c:pt idx="31">
                  <c:v>2.9233333333333333</c:v>
                </c:pt>
                <c:pt idx="32">
                  <c:v>2.9666666666666668</c:v>
                </c:pt>
                <c:pt idx="33">
                  <c:v>2.9633333333333334</c:v>
                </c:pt>
                <c:pt idx="34">
                  <c:v>3.33</c:v>
                </c:pt>
                <c:pt idx="35">
                  <c:v>3.4533333333333331</c:v>
                </c:pt>
                <c:pt idx="36">
                  <c:v>3.4633333333333334</c:v>
                </c:pt>
                <c:pt idx="37">
                  <c:v>3.49</c:v>
                </c:pt>
                <c:pt idx="38">
                  <c:v>3.456666666666667</c:v>
                </c:pt>
                <c:pt idx="39">
                  <c:v>3.5766666666666667</c:v>
                </c:pt>
                <c:pt idx="40">
                  <c:v>3.9766666666666666</c:v>
                </c:pt>
                <c:pt idx="41">
                  <c:v>4.0799999999999992</c:v>
                </c:pt>
                <c:pt idx="42">
                  <c:v>4.0766666666666671</c:v>
                </c:pt>
                <c:pt idx="43">
                  <c:v>4.166666666666667</c:v>
                </c:pt>
                <c:pt idx="44">
                  <c:v>4.5599999999999996</c:v>
                </c:pt>
                <c:pt idx="45">
                  <c:v>4.9133333333333331</c:v>
                </c:pt>
                <c:pt idx="46">
                  <c:v>5.41</c:v>
                </c:pt>
                <c:pt idx="47">
                  <c:v>5.5633333333333326</c:v>
                </c:pt>
                <c:pt idx="48">
                  <c:v>4.8233333333333341</c:v>
                </c:pt>
                <c:pt idx="49">
                  <c:v>3.99</c:v>
                </c:pt>
                <c:pt idx="50">
                  <c:v>3.8933333333333331</c:v>
                </c:pt>
                <c:pt idx="51">
                  <c:v>4.1733333333333329</c:v>
                </c:pt>
                <c:pt idx="52">
                  <c:v>4.79</c:v>
                </c:pt>
                <c:pt idx="53">
                  <c:v>5.9833333333333334</c:v>
                </c:pt>
                <c:pt idx="54">
                  <c:v>5.9466666666666663</c:v>
                </c:pt>
                <c:pt idx="55">
                  <c:v>5.916666666666667</c:v>
                </c:pt>
                <c:pt idx="56">
                  <c:v>6.5666666666666664</c:v>
                </c:pt>
                <c:pt idx="57">
                  <c:v>8.3266666666666662</c:v>
                </c:pt>
                <c:pt idx="58">
                  <c:v>8.9833333333333325</c:v>
                </c:pt>
                <c:pt idx="59">
                  <c:v>8.94</c:v>
                </c:pt>
                <c:pt idx="60">
                  <c:v>8.5733333333333324</c:v>
                </c:pt>
                <c:pt idx="61">
                  <c:v>7.8866666666666667</c:v>
                </c:pt>
                <c:pt idx="62">
                  <c:v>6.706666666666667</c:v>
                </c:pt>
                <c:pt idx="63">
                  <c:v>5.5666666666666673</c:v>
                </c:pt>
                <c:pt idx="64">
                  <c:v>3.8566666666666669</c:v>
                </c:pt>
                <c:pt idx="65">
                  <c:v>4.5666666666666664</c:v>
                </c:pt>
                <c:pt idx="66">
                  <c:v>5.4766666666666666</c:v>
                </c:pt>
                <c:pt idx="67">
                  <c:v>4.75</c:v>
                </c:pt>
                <c:pt idx="68">
                  <c:v>3.5466666666666669</c:v>
                </c:pt>
                <c:pt idx="69">
                  <c:v>4.3</c:v>
                </c:pt>
                <c:pt idx="70">
                  <c:v>4.7433333333333332</c:v>
                </c:pt>
                <c:pt idx="71">
                  <c:v>5.1466666666666665</c:v>
                </c:pt>
                <c:pt idx="72">
                  <c:v>6.5366666666666662</c:v>
                </c:pt>
                <c:pt idx="73">
                  <c:v>7.8166666666666673</c:v>
                </c:pt>
                <c:pt idx="74">
                  <c:v>10.56</c:v>
                </c:pt>
                <c:pt idx="75">
                  <c:v>9.9966666666666661</c:v>
                </c:pt>
                <c:pt idx="76">
                  <c:v>9.3233333333333324</c:v>
                </c:pt>
                <c:pt idx="77">
                  <c:v>11.25</c:v>
                </c:pt>
                <c:pt idx="78">
                  <c:v>12.089999999999998</c:v>
                </c:pt>
                <c:pt idx="79">
                  <c:v>9.3466666666666658</c:v>
                </c:pt>
                <c:pt idx="80">
                  <c:v>6.3033333333333337</c:v>
                </c:pt>
                <c:pt idx="81">
                  <c:v>5.4200000000000008</c:v>
                </c:pt>
                <c:pt idx="82">
                  <c:v>6.1599999999999993</c:v>
                </c:pt>
                <c:pt idx="83">
                  <c:v>5.4133333333333331</c:v>
                </c:pt>
                <c:pt idx="84">
                  <c:v>4.8266666666666671</c:v>
                </c:pt>
                <c:pt idx="85">
                  <c:v>5.1966666666666663</c:v>
                </c:pt>
                <c:pt idx="86">
                  <c:v>5.2833333333333332</c:v>
                </c:pt>
                <c:pt idx="87">
                  <c:v>4.8733333333333331</c:v>
                </c:pt>
                <c:pt idx="88">
                  <c:v>4.66</c:v>
                </c:pt>
                <c:pt idx="89">
                  <c:v>5.1566666666666663</c:v>
                </c:pt>
                <c:pt idx="90">
                  <c:v>5.82</c:v>
                </c:pt>
                <c:pt idx="91">
                  <c:v>6.5133333333333328</c:v>
                </c:pt>
                <c:pt idx="92">
                  <c:v>6.7566666666666668</c:v>
                </c:pt>
                <c:pt idx="93">
                  <c:v>7.2833333333333341</c:v>
                </c:pt>
                <c:pt idx="94">
                  <c:v>8.1</c:v>
                </c:pt>
                <c:pt idx="95">
                  <c:v>9.5833333333333339</c:v>
                </c:pt>
                <c:pt idx="96">
                  <c:v>10.073333333333334</c:v>
                </c:pt>
                <c:pt idx="97">
                  <c:v>10.18</c:v>
                </c:pt>
                <c:pt idx="98">
                  <c:v>10.946666666666667</c:v>
                </c:pt>
                <c:pt idx="99">
                  <c:v>13.576666666666666</c:v>
                </c:pt>
                <c:pt idx="100">
                  <c:v>15.046666666666667</c:v>
                </c:pt>
                <c:pt idx="101">
                  <c:v>12.686666666666667</c:v>
                </c:pt>
                <c:pt idx="102">
                  <c:v>9.836666666666666</c:v>
                </c:pt>
                <c:pt idx="103">
                  <c:v>15.853333333333333</c:v>
                </c:pt>
                <c:pt idx="104">
                  <c:v>16.569999999999997</c:v>
                </c:pt>
                <c:pt idx="105">
                  <c:v>17.78</c:v>
                </c:pt>
                <c:pt idx="106">
                  <c:v>17.576666666666664</c:v>
                </c:pt>
                <c:pt idx="107">
                  <c:v>13.586666666666666</c:v>
                </c:pt>
                <c:pt idx="108">
                  <c:v>14.226666666666667</c:v>
                </c:pt>
                <c:pt idx="109">
                  <c:v>14.513333333333334</c:v>
                </c:pt>
                <c:pt idx="110">
                  <c:v>11.006666666666668</c:v>
                </c:pt>
                <c:pt idx="111">
                  <c:v>9.2866666666666671</c:v>
                </c:pt>
                <c:pt idx="112">
                  <c:v>8.6533333333333324</c:v>
                </c:pt>
                <c:pt idx="113">
                  <c:v>8.8033333333333328</c:v>
                </c:pt>
                <c:pt idx="114">
                  <c:v>9.4599999999999991</c:v>
                </c:pt>
                <c:pt idx="115">
                  <c:v>9.43</c:v>
                </c:pt>
                <c:pt idx="116">
                  <c:v>9.6866666666666656</c:v>
                </c:pt>
                <c:pt idx="117">
                  <c:v>10.556666666666667</c:v>
                </c:pt>
                <c:pt idx="118">
                  <c:v>11.39</c:v>
                </c:pt>
                <c:pt idx="119">
                  <c:v>9.2666666666666675</c:v>
                </c:pt>
                <c:pt idx="120">
                  <c:v>8.4766666666666666</c:v>
                </c:pt>
                <c:pt idx="121">
                  <c:v>7.9233333333333329</c:v>
                </c:pt>
                <c:pt idx="122">
                  <c:v>7.9000000000000012</c:v>
                </c:pt>
                <c:pt idx="123">
                  <c:v>8.1033333333333335</c:v>
                </c:pt>
                <c:pt idx="124">
                  <c:v>7.8266666666666671</c:v>
                </c:pt>
                <c:pt idx="125">
                  <c:v>6.919999999999999</c:v>
                </c:pt>
                <c:pt idx="126">
                  <c:v>6.206666666666667</c:v>
                </c:pt>
                <c:pt idx="127">
                  <c:v>6.2666666666666666</c:v>
                </c:pt>
                <c:pt idx="128">
                  <c:v>6.22</c:v>
                </c:pt>
                <c:pt idx="129">
                  <c:v>6.6499999999999995</c:v>
                </c:pt>
                <c:pt idx="130">
                  <c:v>6.8433333333333337</c:v>
                </c:pt>
                <c:pt idx="131">
                  <c:v>6.916666666666667</c:v>
                </c:pt>
                <c:pt idx="132">
                  <c:v>6.663333333333334</c:v>
                </c:pt>
                <c:pt idx="133">
                  <c:v>7.1566666666666663</c:v>
                </c:pt>
                <c:pt idx="134">
                  <c:v>7.9833333333333334</c:v>
                </c:pt>
                <c:pt idx="135">
                  <c:v>8.4699999999999989</c:v>
                </c:pt>
                <c:pt idx="136">
                  <c:v>9.4433333333333334</c:v>
                </c:pt>
                <c:pt idx="137">
                  <c:v>9.7266666666666666</c:v>
                </c:pt>
                <c:pt idx="138">
                  <c:v>9.0833333333333339</c:v>
                </c:pt>
                <c:pt idx="139">
                  <c:v>8.6133333333333333</c:v>
                </c:pt>
                <c:pt idx="140">
                  <c:v>8.25</c:v>
                </c:pt>
                <c:pt idx="141">
                  <c:v>8.2433333333333323</c:v>
                </c:pt>
                <c:pt idx="142">
                  <c:v>8.16</c:v>
                </c:pt>
                <c:pt idx="143">
                  <c:v>7.7433333333333323</c:v>
                </c:pt>
                <c:pt idx="144">
                  <c:v>6.4266666666666667</c:v>
                </c:pt>
                <c:pt idx="145">
                  <c:v>5.8633333333333342</c:v>
                </c:pt>
                <c:pt idx="146">
                  <c:v>5.6433333333333335</c:v>
                </c:pt>
                <c:pt idx="147">
                  <c:v>4.8166666666666664</c:v>
                </c:pt>
                <c:pt idx="148">
                  <c:v>4.0233333333333334</c:v>
                </c:pt>
                <c:pt idx="149">
                  <c:v>3.7699999999999996</c:v>
                </c:pt>
                <c:pt idx="150">
                  <c:v>3.2566666666666664</c:v>
                </c:pt>
                <c:pt idx="151">
                  <c:v>3.0366666666666666</c:v>
                </c:pt>
                <c:pt idx="152">
                  <c:v>3.0399999999999996</c:v>
                </c:pt>
                <c:pt idx="153">
                  <c:v>3</c:v>
                </c:pt>
                <c:pt idx="154">
                  <c:v>3.06</c:v>
                </c:pt>
                <c:pt idx="155">
                  <c:v>2.9899999999999998</c:v>
                </c:pt>
                <c:pt idx="156">
                  <c:v>3.2133333333333334</c:v>
                </c:pt>
                <c:pt idx="157">
                  <c:v>3.94</c:v>
                </c:pt>
                <c:pt idx="158">
                  <c:v>4.4866666666666672</c:v>
                </c:pt>
                <c:pt idx="159">
                  <c:v>5.166666666666667</c:v>
                </c:pt>
                <c:pt idx="160">
                  <c:v>5.81</c:v>
                </c:pt>
                <c:pt idx="161">
                  <c:v>6.02</c:v>
                </c:pt>
                <c:pt idx="162">
                  <c:v>5.7966666666666669</c:v>
                </c:pt>
                <c:pt idx="163">
                  <c:v>5.7199999999999989</c:v>
                </c:pt>
                <c:pt idx="164">
                  <c:v>5.3633333333333333</c:v>
                </c:pt>
                <c:pt idx="165">
                  <c:v>5.2433333333333332</c:v>
                </c:pt>
                <c:pt idx="166">
                  <c:v>5.3066666666666675</c:v>
                </c:pt>
                <c:pt idx="167">
                  <c:v>5.28</c:v>
                </c:pt>
                <c:pt idx="168">
                  <c:v>5.2766666666666673</c:v>
                </c:pt>
                <c:pt idx="169">
                  <c:v>5.5233333333333334</c:v>
                </c:pt>
                <c:pt idx="170">
                  <c:v>5.5333333333333323</c:v>
                </c:pt>
                <c:pt idx="171">
                  <c:v>5.5066666666666668</c:v>
                </c:pt>
                <c:pt idx="172">
                  <c:v>5.5200000000000005</c:v>
                </c:pt>
                <c:pt idx="173">
                  <c:v>5.5</c:v>
                </c:pt>
                <c:pt idx="174">
                  <c:v>5.5333333333333341</c:v>
                </c:pt>
                <c:pt idx="175">
                  <c:v>4.8600000000000003</c:v>
                </c:pt>
                <c:pt idx="176">
                  <c:v>4.7333333333333334</c:v>
                </c:pt>
                <c:pt idx="177">
                  <c:v>4.746666666666667</c:v>
                </c:pt>
                <c:pt idx="178">
                  <c:v>5.0933333333333337</c:v>
                </c:pt>
                <c:pt idx="179">
                  <c:v>5.3066666666666675</c:v>
                </c:pt>
                <c:pt idx="180">
                  <c:v>5.6766666666666667</c:v>
                </c:pt>
                <c:pt idx="181">
                  <c:v>6.2733333333333334</c:v>
                </c:pt>
                <c:pt idx="182">
                  <c:v>6.52</c:v>
                </c:pt>
                <c:pt idx="183">
                  <c:v>6.4733333333333336</c:v>
                </c:pt>
                <c:pt idx="184">
                  <c:v>5.5933333333333337</c:v>
                </c:pt>
                <c:pt idx="185">
                  <c:v>4.3266666666666671</c:v>
                </c:pt>
                <c:pt idx="186">
                  <c:v>3.4966666666666666</c:v>
                </c:pt>
                <c:pt idx="187">
                  <c:v>2.1333333333333333</c:v>
                </c:pt>
                <c:pt idx="188">
                  <c:v>1.7333333333333332</c:v>
                </c:pt>
                <c:pt idx="189">
                  <c:v>1.75</c:v>
                </c:pt>
                <c:pt idx="190">
                  <c:v>1.74</c:v>
                </c:pt>
                <c:pt idx="191">
                  <c:v>1.4433333333333334</c:v>
                </c:pt>
                <c:pt idx="192">
                  <c:v>1.25</c:v>
                </c:pt>
                <c:pt idx="193">
                  <c:v>1.2466666666666668</c:v>
                </c:pt>
                <c:pt idx="194">
                  <c:v>1.0166666666666666</c:v>
                </c:pt>
                <c:pt idx="195">
                  <c:v>0.99666666666666659</c:v>
                </c:pt>
                <c:pt idx="196">
                  <c:v>1.0033333333333332</c:v>
                </c:pt>
                <c:pt idx="197">
                  <c:v>1.01</c:v>
                </c:pt>
                <c:pt idx="198">
                  <c:v>1.4333333333333333</c:v>
                </c:pt>
                <c:pt idx="199">
                  <c:v>1.95</c:v>
                </c:pt>
                <c:pt idx="200">
                  <c:v>2.4699999999999998</c:v>
                </c:pt>
                <c:pt idx="201">
                  <c:v>2.9433333333333334</c:v>
                </c:pt>
                <c:pt idx="202">
                  <c:v>3.4599999999999995</c:v>
                </c:pt>
                <c:pt idx="203">
                  <c:v>3.98</c:v>
                </c:pt>
                <c:pt idx="204">
                  <c:v>4.456666666666667</c:v>
                </c:pt>
                <c:pt idx="205">
                  <c:v>4.9066666666666672</c:v>
                </c:pt>
                <c:pt idx="206">
                  <c:v>5.246666666666667</c:v>
                </c:pt>
                <c:pt idx="207">
                  <c:v>5.246666666666667</c:v>
                </c:pt>
                <c:pt idx="208">
                  <c:v>5.2566666666666668</c:v>
                </c:pt>
                <c:pt idx="209">
                  <c:v>5.25</c:v>
                </c:pt>
                <c:pt idx="210">
                  <c:v>5.0733333333333333</c:v>
                </c:pt>
                <c:pt idx="211">
                  <c:v>4.496666666666667</c:v>
                </c:pt>
                <c:pt idx="212">
                  <c:v>3.1766666666666663</c:v>
                </c:pt>
                <c:pt idx="213">
                  <c:v>2.0866666666666664</c:v>
                </c:pt>
                <c:pt idx="214">
                  <c:v>1.9400000000000002</c:v>
                </c:pt>
                <c:pt idx="215">
                  <c:v>0.5066666666666666</c:v>
                </c:pt>
                <c:pt idx="216">
                  <c:v>0.18333333333333335</c:v>
                </c:pt>
                <c:pt idx="217">
                  <c:v>0.17999999999999997</c:v>
                </c:pt>
                <c:pt idx="218">
                  <c:v>0.15666666666666665</c:v>
                </c:pt>
                <c:pt idx="219">
                  <c:v>0.12</c:v>
                </c:pt>
                <c:pt idx="220">
                  <c:v>0.13333333333333333</c:v>
                </c:pt>
                <c:pt idx="221">
                  <c:v>0.19333333333333336</c:v>
                </c:pt>
                <c:pt idx="222">
                  <c:v>0.18666666666666668</c:v>
                </c:pt>
                <c:pt idx="223">
                  <c:v>0.18666666666666668</c:v>
                </c:pt>
                <c:pt idx="224">
                  <c:v>0.15666666666666668</c:v>
                </c:pt>
                <c:pt idx="225">
                  <c:v>9.3333333333333338E-2</c:v>
                </c:pt>
                <c:pt idx="226">
                  <c:v>8.3333333333333329E-2</c:v>
                </c:pt>
                <c:pt idx="227">
                  <c:v>7.3333333333333348E-2</c:v>
                </c:pt>
                <c:pt idx="228">
                  <c:v>0.10333333333333333</c:v>
                </c:pt>
                <c:pt idx="229">
                  <c:v>0.15333333333333335</c:v>
                </c:pt>
                <c:pt idx="230">
                  <c:v>0.14333333333333334</c:v>
                </c:pt>
                <c:pt idx="231">
                  <c:v>0.16</c:v>
                </c:pt>
                <c:pt idx="232">
                  <c:v>0.14333333333333334</c:v>
                </c:pt>
                <c:pt idx="233">
                  <c:v>0.11666666666666665</c:v>
                </c:pt>
                <c:pt idx="234">
                  <c:v>8.3333333333333329E-2</c:v>
                </c:pt>
                <c:pt idx="235">
                  <c:v>8.666666666666667E-2</c:v>
                </c:pt>
                <c:pt idx="236">
                  <c:v>7.3333333333333348E-2</c:v>
                </c:pt>
                <c:pt idx="237">
                  <c:v>9.3333333333333338E-2</c:v>
                </c:pt>
                <c:pt idx="238">
                  <c:v>9.0000000000000011E-2</c:v>
                </c:pt>
                <c:pt idx="239">
                  <c:v>9.9999999999999992E-2</c:v>
                </c:pt>
                <c:pt idx="240">
                  <c:v>0.11</c:v>
                </c:pt>
                <c:pt idx="241">
                  <c:v>0.12333333333333334</c:v>
                </c:pt>
                <c:pt idx="242">
                  <c:v>0.13666666666666669</c:v>
                </c:pt>
                <c:pt idx="243">
                  <c:v>0.16</c:v>
                </c:pt>
                <c:pt idx="244">
                  <c:v>0.36000000000000004</c:v>
                </c:pt>
                <c:pt idx="245">
                  <c:v>0.37333333333333335</c:v>
                </c:pt>
                <c:pt idx="246">
                  <c:v>0.39666666666666667</c:v>
                </c:pt>
                <c:pt idx="247">
                  <c:v>0.45</c:v>
                </c:pt>
                <c:pt idx="248">
                  <c:v>0.70000000000000007</c:v>
                </c:pt>
                <c:pt idx="249">
                  <c:v>0.95000000000000007</c:v>
                </c:pt>
                <c:pt idx="250">
                  <c:v>1.1533333333333331</c:v>
                </c:pt>
                <c:pt idx="251">
                  <c:v>1.2033333333333331</c:v>
                </c:pt>
                <c:pt idx="252">
                  <c:v>1.4466666666666665</c:v>
                </c:pt>
                <c:pt idx="253">
                  <c:v>1.7366666666666666</c:v>
                </c:pt>
                <c:pt idx="254">
                  <c:v>1.9233333333333331</c:v>
                </c:pt>
                <c:pt idx="255">
                  <c:v>2.2200000000000002</c:v>
                </c:pt>
                <c:pt idx="256">
                  <c:v>2.4033333333333333</c:v>
                </c:pt>
                <c:pt idx="257">
                  <c:v>2.3966666666666669</c:v>
                </c:pt>
                <c:pt idx="258">
                  <c:v>2.19</c:v>
                </c:pt>
                <c:pt idx="259">
                  <c:v>1.6433333333333333</c:v>
                </c:pt>
                <c:pt idx="260">
                  <c:v>1.26</c:v>
                </c:pt>
                <c:pt idx="261">
                  <c:v>0.06</c:v>
                </c:pt>
                <c:pt idx="262">
                  <c:v>9.3333333333333338E-2</c:v>
                </c:pt>
                <c:pt idx="263">
                  <c:v>9.0000000000000011E-2</c:v>
                </c:pt>
                <c:pt idx="264">
                  <c:v>0.08</c:v>
                </c:pt>
                <c:pt idx="265">
                  <c:v>7.0000000000000007E-2</c:v>
                </c:pt>
                <c:pt idx="266">
                  <c:v>9.0000000000000011E-2</c:v>
                </c:pt>
                <c:pt idx="267">
                  <c:v>0.08</c:v>
                </c:pt>
                <c:pt idx="268">
                  <c:v>0.12</c:v>
                </c:pt>
                <c:pt idx="269">
                  <c:v>0.77</c:v>
                </c:pt>
                <c:pt idx="270">
                  <c:v>2.19</c:v>
                </c:pt>
                <c:pt idx="271">
                  <c:v>3.6533333333333329</c:v>
                </c:pt>
                <c:pt idx="272">
                  <c:v>4.5166666666666666</c:v>
                </c:pt>
                <c:pt idx="273">
                  <c:v>4.99</c:v>
                </c:pt>
                <c:pt idx="274">
                  <c:v>5.26</c:v>
                </c:pt>
                <c:pt idx="275">
                  <c:v>5.33</c:v>
                </c:pt>
                <c:pt idx="276">
                  <c:v>5.33</c:v>
                </c:pt>
                <c:pt idx="277">
                  <c:v>5.33</c:v>
                </c:pt>
                <c:pt idx="278">
                  <c:v>5.2633333333333328</c:v>
                </c:pt>
                <c:pt idx="279">
                  <c:v>4.6499999999999995</c:v>
                </c:pt>
                <c:pt idx="280">
                  <c:v>4.33</c:v>
                </c:pt>
                <c:pt idx="281">
                  <c:v>4.33</c:v>
                </c:pt>
                <c:pt idx="282">
                  <c:v>4.293333333333333</c:v>
                </c:pt>
                <c:pt idx="283">
                  <c:v>3.8966666666666665</c:v>
                </c:pt>
                <c:pt idx="284">
                  <c:v>3.64</c:v>
                </c:pt>
                <c:pt idx="285">
                  <c:v>3.6333333333333329</c:v>
                </c:pt>
                <c:pt idx="286">
                  <c:v>3.67</c:v>
                </c:pt>
                <c:pt idx="287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10-4A5A-A89C-8F7623BB9F9A}"/>
            </c:ext>
          </c:extLst>
        </c:ser>
        <c:ser>
          <c:idx val="2"/>
          <c:order val="1"/>
          <c:tx>
            <c:strRef>
              <c:f>Taylor93GDP!$H$2</c:f>
              <c:strCache>
                <c:ptCount val="1"/>
                <c:pt idx="0">
                  <c:v>Taylor93GDP:  pi=Core PCE,piTarget=2%,Rstar=LW 1-sided,Gap=CBO GDP gap,Smoothing=0,Gap weight=0.5</c:v>
                </c:pt>
              </c:strCache>
            </c:strRef>
          </c:tx>
          <c:spPr>
            <a:ln w="28575" cap="rnd">
              <a:solidFill>
                <a:srgbClr val="0000FF"/>
              </a:solidFill>
              <a:round/>
            </a:ln>
            <a:effectLst/>
          </c:spPr>
          <c:marker>
            <c:symbol val="none"/>
          </c:marker>
          <c:cat>
            <c:numRef>
              <c:f>FOMCTaylor99UR!$G$3:$G$827</c:f>
              <c:numCache>
                <c:formatCode>m/d/yyyy</c:formatCode>
                <c:ptCount val="825"/>
                <c:pt idx="0">
                  <c:v>20135</c:v>
                </c:pt>
                <c:pt idx="1">
                  <c:v>20224</c:v>
                </c:pt>
                <c:pt idx="2">
                  <c:v>20316</c:v>
                </c:pt>
                <c:pt idx="3">
                  <c:v>20408</c:v>
                </c:pt>
                <c:pt idx="4">
                  <c:v>20500</c:v>
                </c:pt>
                <c:pt idx="5">
                  <c:v>20590</c:v>
                </c:pt>
                <c:pt idx="6">
                  <c:v>20682</c:v>
                </c:pt>
                <c:pt idx="7">
                  <c:v>20774</c:v>
                </c:pt>
                <c:pt idx="8">
                  <c:v>20866</c:v>
                </c:pt>
                <c:pt idx="9">
                  <c:v>20955</c:v>
                </c:pt>
                <c:pt idx="10">
                  <c:v>21047</c:v>
                </c:pt>
                <c:pt idx="11">
                  <c:v>21139</c:v>
                </c:pt>
                <c:pt idx="12">
                  <c:v>21231</c:v>
                </c:pt>
                <c:pt idx="13">
                  <c:v>21320</c:v>
                </c:pt>
                <c:pt idx="14">
                  <c:v>21412</c:v>
                </c:pt>
                <c:pt idx="15">
                  <c:v>21504</c:v>
                </c:pt>
                <c:pt idx="16">
                  <c:v>21596</c:v>
                </c:pt>
                <c:pt idx="17">
                  <c:v>21685</c:v>
                </c:pt>
                <c:pt idx="18">
                  <c:v>21777</c:v>
                </c:pt>
                <c:pt idx="19">
                  <c:v>21869</c:v>
                </c:pt>
                <c:pt idx="20">
                  <c:v>21961</c:v>
                </c:pt>
                <c:pt idx="21">
                  <c:v>22051</c:v>
                </c:pt>
                <c:pt idx="22">
                  <c:v>22143</c:v>
                </c:pt>
                <c:pt idx="23">
                  <c:v>22235</c:v>
                </c:pt>
                <c:pt idx="24">
                  <c:v>22327</c:v>
                </c:pt>
                <c:pt idx="25">
                  <c:v>22416</c:v>
                </c:pt>
                <c:pt idx="26">
                  <c:v>22508</c:v>
                </c:pt>
                <c:pt idx="27">
                  <c:v>22600</c:v>
                </c:pt>
                <c:pt idx="28">
                  <c:v>22692</c:v>
                </c:pt>
                <c:pt idx="29">
                  <c:v>22781</c:v>
                </c:pt>
                <c:pt idx="30">
                  <c:v>22873</c:v>
                </c:pt>
                <c:pt idx="31">
                  <c:v>22965</c:v>
                </c:pt>
                <c:pt idx="32">
                  <c:v>23057</c:v>
                </c:pt>
                <c:pt idx="33">
                  <c:v>23146</c:v>
                </c:pt>
                <c:pt idx="34">
                  <c:v>23238</c:v>
                </c:pt>
                <c:pt idx="35">
                  <c:v>23330</c:v>
                </c:pt>
                <c:pt idx="36">
                  <c:v>23422</c:v>
                </c:pt>
                <c:pt idx="37">
                  <c:v>23512</c:v>
                </c:pt>
                <c:pt idx="38">
                  <c:v>23604</c:v>
                </c:pt>
                <c:pt idx="39">
                  <c:v>23696</c:v>
                </c:pt>
                <c:pt idx="40">
                  <c:v>23788</c:v>
                </c:pt>
                <c:pt idx="41">
                  <c:v>23877</c:v>
                </c:pt>
                <c:pt idx="42">
                  <c:v>23969</c:v>
                </c:pt>
                <c:pt idx="43">
                  <c:v>24061</c:v>
                </c:pt>
                <c:pt idx="44">
                  <c:v>24153</c:v>
                </c:pt>
                <c:pt idx="45">
                  <c:v>24242</c:v>
                </c:pt>
                <c:pt idx="46">
                  <c:v>24334</c:v>
                </c:pt>
                <c:pt idx="47">
                  <c:v>24426</c:v>
                </c:pt>
                <c:pt idx="48">
                  <c:v>24518</c:v>
                </c:pt>
                <c:pt idx="49">
                  <c:v>24607</c:v>
                </c:pt>
                <c:pt idx="50">
                  <c:v>24699</c:v>
                </c:pt>
                <c:pt idx="51">
                  <c:v>24791</c:v>
                </c:pt>
                <c:pt idx="52">
                  <c:v>24883</c:v>
                </c:pt>
                <c:pt idx="53">
                  <c:v>24973</c:v>
                </c:pt>
                <c:pt idx="54">
                  <c:v>25065</c:v>
                </c:pt>
                <c:pt idx="55">
                  <c:v>25157</c:v>
                </c:pt>
                <c:pt idx="56">
                  <c:v>25249</c:v>
                </c:pt>
                <c:pt idx="57">
                  <c:v>25338</c:v>
                </c:pt>
                <c:pt idx="58">
                  <c:v>25430</c:v>
                </c:pt>
                <c:pt idx="59">
                  <c:v>25522</c:v>
                </c:pt>
                <c:pt idx="60">
                  <c:v>25614</c:v>
                </c:pt>
                <c:pt idx="61">
                  <c:v>25703</c:v>
                </c:pt>
                <c:pt idx="62">
                  <c:v>25795</c:v>
                </c:pt>
                <c:pt idx="63">
                  <c:v>25887</c:v>
                </c:pt>
                <c:pt idx="64">
                  <c:v>25979</c:v>
                </c:pt>
                <c:pt idx="65">
                  <c:v>26068</c:v>
                </c:pt>
                <c:pt idx="66">
                  <c:v>26160</c:v>
                </c:pt>
                <c:pt idx="67">
                  <c:v>26252</c:v>
                </c:pt>
                <c:pt idx="68">
                  <c:v>26344</c:v>
                </c:pt>
                <c:pt idx="69">
                  <c:v>26434</c:v>
                </c:pt>
                <c:pt idx="70">
                  <c:v>26526</c:v>
                </c:pt>
                <c:pt idx="71">
                  <c:v>26618</c:v>
                </c:pt>
                <c:pt idx="72">
                  <c:v>26710</c:v>
                </c:pt>
                <c:pt idx="73">
                  <c:v>26799</c:v>
                </c:pt>
                <c:pt idx="74">
                  <c:v>26891</c:v>
                </c:pt>
                <c:pt idx="75">
                  <c:v>26983</c:v>
                </c:pt>
                <c:pt idx="76">
                  <c:v>27075</c:v>
                </c:pt>
                <c:pt idx="77">
                  <c:v>27164</c:v>
                </c:pt>
                <c:pt idx="78">
                  <c:v>27256</c:v>
                </c:pt>
                <c:pt idx="79">
                  <c:v>27348</c:v>
                </c:pt>
                <c:pt idx="80">
                  <c:v>27440</c:v>
                </c:pt>
                <c:pt idx="81">
                  <c:v>27529</c:v>
                </c:pt>
                <c:pt idx="82">
                  <c:v>27621</c:v>
                </c:pt>
                <c:pt idx="83">
                  <c:v>27713</c:v>
                </c:pt>
                <c:pt idx="84">
                  <c:v>27805</c:v>
                </c:pt>
                <c:pt idx="85">
                  <c:v>27895</c:v>
                </c:pt>
                <c:pt idx="86">
                  <c:v>27987</c:v>
                </c:pt>
                <c:pt idx="87">
                  <c:v>28079</c:v>
                </c:pt>
                <c:pt idx="88">
                  <c:v>28171</c:v>
                </c:pt>
                <c:pt idx="89">
                  <c:v>28260</c:v>
                </c:pt>
                <c:pt idx="90">
                  <c:v>28352</c:v>
                </c:pt>
                <c:pt idx="91">
                  <c:v>28444</c:v>
                </c:pt>
                <c:pt idx="92">
                  <c:v>28536</c:v>
                </c:pt>
                <c:pt idx="93">
                  <c:v>28625</c:v>
                </c:pt>
                <c:pt idx="94">
                  <c:v>28717</c:v>
                </c:pt>
                <c:pt idx="95">
                  <c:v>28809</c:v>
                </c:pt>
                <c:pt idx="96">
                  <c:v>28901</c:v>
                </c:pt>
                <c:pt idx="97">
                  <c:v>28990</c:v>
                </c:pt>
                <c:pt idx="98">
                  <c:v>29082</c:v>
                </c:pt>
                <c:pt idx="99">
                  <c:v>29174</c:v>
                </c:pt>
                <c:pt idx="100">
                  <c:v>29266</c:v>
                </c:pt>
                <c:pt idx="101">
                  <c:v>29356</c:v>
                </c:pt>
                <c:pt idx="102">
                  <c:v>29448</c:v>
                </c:pt>
                <c:pt idx="103">
                  <c:v>29540</c:v>
                </c:pt>
                <c:pt idx="104">
                  <c:v>29632</c:v>
                </c:pt>
                <c:pt idx="105">
                  <c:v>29721</c:v>
                </c:pt>
                <c:pt idx="106">
                  <c:v>29813</c:v>
                </c:pt>
                <c:pt idx="107">
                  <c:v>29905</c:v>
                </c:pt>
                <c:pt idx="108">
                  <c:v>29997</c:v>
                </c:pt>
                <c:pt idx="109">
                  <c:v>30086</c:v>
                </c:pt>
                <c:pt idx="110">
                  <c:v>30178</c:v>
                </c:pt>
                <c:pt idx="111">
                  <c:v>30270</c:v>
                </c:pt>
                <c:pt idx="112">
                  <c:v>30362</c:v>
                </c:pt>
                <c:pt idx="113">
                  <c:v>30451</c:v>
                </c:pt>
                <c:pt idx="114">
                  <c:v>30543</c:v>
                </c:pt>
                <c:pt idx="115">
                  <c:v>30635</c:v>
                </c:pt>
                <c:pt idx="116">
                  <c:v>30727</c:v>
                </c:pt>
                <c:pt idx="117">
                  <c:v>30817</c:v>
                </c:pt>
                <c:pt idx="118">
                  <c:v>30909</c:v>
                </c:pt>
                <c:pt idx="119">
                  <c:v>31001</c:v>
                </c:pt>
                <c:pt idx="120">
                  <c:v>31093</c:v>
                </c:pt>
                <c:pt idx="121">
                  <c:v>31182</c:v>
                </c:pt>
                <c:pt idx="122">
                  <c:v>31274</c:v>
                </c:pt>
                <c:pt idx="123">
                  <c:v>31366</c:v>
                </c:pt>
                <c:pt idx="124">
                  <c:v>31458</c:v>
                </c:pt>
                <c:pt idx="125">
                  <c:v>31547</c:v>
                </c:pt>
                <c:pt idx="126">
                  <c:v>31639</c:v>
                </c:pt>
                <c:pt idx="127">
                  <c:v>31731</c:v>
                </c:pt>
                <c:pt idx="128">
                  <c:v>31823</c:v>
                </c:pt>
                <c:pt idx="129">
                  <c:v>31912</c:v>
                </c:pt>
                <c:pt idx="130">
                  <c:v>32004</c:v>
                </c:pt>
                <c:pt idx="131">
                  <c:v>32096</c:v>
                </c:pt>
                <c:pt idx="132">
                  <c:v>32188</c:v>
                </c:pt>
                <c:pt idx="133">
                  <c:v>32278</c:v>
                </c:pt>
                <c:pt idx="134">
                  <c:v>32370</c:v>
                </c:pt>
                <c:pt idx="135">
                  <c:v>32462</c:v>
                </c:pt>
                <c:pt idx="136">
                  <c:v>32554</c:v>
                </c:pt>
                <c:pt idx="137">
                  <c:v>32643</c:v>
                </c:pt>
                <c:pt idx="138">
                  <c:v>32735</c:v>
                </c:pt>
                <c:pt idx="139">
                  <c:v>32827</c:v>
                </c:pt>
                <c:pt idx="140">
                  <c:v>32919</c:v>
                </c:pt>
                <c:pt idx="141">
                  <c:v>33008</c:v>
                </c:pt>
                <c:pt idx="142">
                  <c:v>33100</c:v>
                </c:pt>
                <c:pt idx="143">
                  <c:v>33192</c:v>
                </c:pt>
                <c:pt idx="144">
                  <c:v>33284</c:v>
                </c:pt>
                <c:pt idx="145">
                  <c:v>33373</c:v>
                </c:pt>
                <c:pt idx="146">
                  <c:v>33465</c:v>
                </c:pt>
                <c:pt idx="147">
                  <c:v>33557</c:v>
                </c:pt>
                <c:pt idx="148">
                  <c:v>33649</c:v>
                </c:pt>
                <c:pt idx="149">
                  <c:v>33739</c:v>
                </c:pt>
                <c:pt idx="150">
                  <c:v>33831</c:v>
                </c:pt>
                <c:pt idx="151">
                  <c:v>33923</c:v>
                </c:pt>
                <c:pt idx="152">
                  <c:v>34015</c:v>
                </c:pt>
                <c:pt idx="153">
                  <c:v>34104</c:v>
                </c:pt>
                <c:pt idx="154">
                  <c:v>34196</c:v>
                </c:pt>
                <c:pt idx="155">
                  <c:v>34288</c:v>
                </c:pt>
                <c:pt idx="156">
                  <c:v>34380</c:v>
                </c:pt>
                <c:pt idx="157">
                  <c:v>34469</c:v>
                </c:pt>
                <c:pt idx="158">
                  <c:v>34561</c:v>
                </c:pt>
                <c:pt idx="159">
                  <c:v>34653</c:v>
                </c:pt>
                <c:pt idx="160">
                  <c:v>34745</c:v>
                </c:pt>
                <c:pt idx="161">
                  <c:v>34834</c:v>
                </c:pt>
                <c:pt idx="162">
                  <c:v>34926</c:v>
                </c:pt>
                <c:pt idx="163">
                  <c:v>35018</c:v>
                </c:pt>
                <c:pt idx="164">
                  <c:v>35110</c:v>
                </c:pt>
                <c:pt idx="165">
                  <c:v>35200</c:v>
                </c:pt>
                <c:pt idx="166">
                  <c:v>35292</c:v>
                </c:pt>
                <c:pt idx="167">
                  <c:v>35384</c:v>
                </c:pt>
                <c:pt idx="168">
                  <c:v>35476</c:v>
                </c:pt>
                <c:pt idx="169">
                  <c:v>35565</c:v>
                </c:pt>
                <c:pt idx="170">
                  <c:v>35657</c:v>
                </c:pt>
                <c:pt idx="171">
                  <c:v>35749</c:v>
                </c:pt>
                <c:pt idx="172">
                  <c:v>35841</c:v>
                </c:pt>
                <c:pt idx="173">
                  <c:v>35930</c:v>
                </c:pt>
                <c:pt idx="174">
                  <c:v>36022</c:v>
                </c:pt>
                <c:pt idx="175">
                  <c:v>36114</c:v>
                </c:pt>
                <c:pt idx="176">
                  <c:v>36206</c:v>
                </c:pt>
                <c:pt idx="177">
                  <c:v>36295</c:v>
                </c:pt>
                <c:pt idx="178">
                  <c:v>36387</c:v>
                </c:pt>
                <c:pt idx="179">
                  <c:v>36479</c:v>
                </c:pt>
                <c:pt idx="180">
                  <c:v>36571</c:v>
                </c:pt>
                <c:pt idx="181">
                  <c:v>36661</c:v>
                </c:pt>
                <c:pt idx="182">
                  <c:v>36753</c:v>
                </c:pt>
                <c:pt idx="183">
                  <c:v>36845</c:v>
                </c:pt>
                <c:pt idx="184">
                  <c:v>36937</c:v>
                </c:pt>
                <c:pt idx="185">
                  <c:v>37026</c:v>
                </c:pt>
                <c:pt idx="186">
                  <c:v>37118</c:v>
                </c:pt>
                <c:pt idx="187">
                  <c:v>37210</c:v>
                </c:pt>
                <c:pt idx="188">
                  <c:v>37302</c:v>
                </c:pt>
                <c:pt idx="189">
                  <c:v>37391</c:v>
                </c:pt>
                <c:pt idx="190">
                  <c:v>37483</c:v>
                </c:pt>
                <c:pt idx="191">
                  <c:v>37575</c:v>
                </c:pt>
                <c:pt idx="192">
                  <c:v>37667</c:v>
                </c:pt>
                <c:pt idx="193">
                  <c:v>37756</c:v>
                </c:pt>
                <c:pt idx="194">
                  <c:v>37848</c:v>
                </c:pt>
                <c:pt idx="195">
                  <c:v>37940</c:v>
                </c:pt>
                <c:pt idx="196">
                  <c:v>38032</c:v>
                </c:pt>
                <c:pt idx="197">
                  <c:v>38122</c:v>
                </c:pt>
                <c:pt idx="198">
                  <c:v>38214</c:v>
                </c:pt>
                <c:pt idx="199">
                  <c:v>38306</c:v>
                </c:pt>
                <c:pt idx="200">
                  <c:v>38398</c:v>
                </c:pt>
                <c:pt idx="201">
                  <c:v>38487</c:v>
                </c:pt>
                <c:pt idx="202">
                  <c:v>38579</c:v>
                </c:pt>
                <c:pt idx="203">
                  <c:v>38671</c:v>
                </c:pt>
                <c:pt idx="204">
                  <c:v>38763</c:v>
                </c:pt>
                <c:pt idx="205">
                  <c:v>38852</c:v>
                </c:pt>
                <c:pt idx="206">
                  <c:v>38944</c:v>
                </c:pt>
                <c:pt idx="207">
                  <c:v>39036</c:v>
                </c:pt>
                <c:pt idx="208">
                  <c:v>39128</c:v>
                </c:pt>
                <c:pt idx="209">
                  <c:v>39217</c:v>
                </c:pt>
                <c:pt idx="210">
                  <c:v>39309</c:v>
                </c:pt>
                <c:pt idx="211">
                  <c:v>39401</c:v>
                </c:pt>
                <c:pt idx="212">
                  <c:v>39493</c:v>
                </c:pt>
                <c:pt idx="213">
                  <c:v>39583</c:v>
                </c:pt>
                <c:pt idx="214">
                  <c:v>39675</c:v>
                </c:pt>
                <c:pt idx="215">
                  <c:v>39767</c:v>
                </c:pt>
                <c:pt idx="216">
                  <c:v>39859</c:v>
                </c:pt>
                <c:pt idx="217">
                  <c:v>39948</c:v>
                </c:pt>
                <c:pt idx="218">
                  <c:v>40040</c:v>
                </c:pt>
                <c:pt idx="219">
                  <c:v>40132</c:v>
                </c:pt>
                <c:pt idx="220">
                  <c:v>40224</c:v>
                </c:pt>
                <c:pt idx="221">
                  <c:v>40313</c:v>
                </c:pt>
                <c:pt idx="222">
                  <c:v>40405</c:v>
                </c:pt>
                <c:pt idx="223">
                  <c:v>40497</c:v>
                </c:pt>
                <c:pt idx="224">
                  <c:v>40589</c:v>
                </c:pt>
                <c:pt idx="225">
                  <c:v>40678</c:v>
                </c:pt>
                <c:pt idx="226">
                  <c:v>40770</c:v>
                </c:pt>
                <c:pt idx="227">
                  <c:v>40862</c:v>
                </c:pt>
                <c:pt idx="228">
                  <c:v>40954</c:v>
                </c:pt>
                <c:pt idx="229">
                  <c:v>41044</c:v>
                </c:pt>
                <c:pt idx="230">
                  <c:v>41136</c:v>
                </c:pt>
                <c:pt idx="231">
                  <c:v>41228</c:v>
                </c:pt>
                <c:pt idx="232">
                  <c:v>41320</c:v>
                </c:pt>
                <c:pt idx="233">
                  <c:v>41409</c:v>
                </c:pt>
                <c:pt idx="234">
                  <c:v>41501</c:v>
                </c:pt>
                <c:pt idx="235">
                  <c:v>41593</c:v>
                </c:pt>
                <c:pt idx="236">
                  <c:v>41685</c:v>
                </c:pt>
                <c:pt idx="237">
                  <c:v>41774</c:v>
                </c:pt>
                <c:pt idx="238">
                  <c:v>41866</c:v>
                </c:pt>
                <c:pt idx="239">
                  <c:v>41958</c:v>
                </c:pt>
                <c:pt idx="240">
                  <c:v>42050</c:v>
                </c:pt>
                <c:pt idx="241">
                  <c:v>42139</c:v>
                </c:pt>
                <c:pt idx="242">
                  <c:v>42231</c:v>
                </c:pt>
                <c:pt idx="243">
                  <c:v>42323</c:v>
                </c:pt>
                <c:pt idx="244">
                  <c:v>42415</c:v>
                </c:pt>
                <c:pt idx="245">
                  <c:v>42505</c:v>
                </c:pt>
                <c:pt idx="246">
                  <c:v>42597</c:v>
                </c:pt>
                <c:pt idx="247">
                  <c:v>42689</c:v>
                </c:pt>
                <c:pt idx="248">
                  <c:v>42781</c:v>
                </c:pt>
                <c:pt idx="249">
                  <c:v>42870</c:v>
                </c:pt>
                <c:pt idx="250">
                  <c:v>42962</c:v>
                </c:pt>
                <c:pt idx="251">
                  <c:v>43054</c:v>
                </c:pt>
                <c:pt idx="252">
                  <c:v>43146</c:v>
                </c:pt>
                <c:pt idx="253">
                  <c:v>43235</c:v>
                </c:pt>
                <c:pt idx="254">
                  <c:v>43327</c:v>
                </c:pt>
                <c:pt idx="255">
                  <c:v>43419</c:v>
                </c:pt>
                <c:pt idx="256">
                  <c:v>43511</c:v>
                </c:pt>
                <c:pt idx="257">
                  <c:v>43600</c:v>
                </c:pt>
                <c:pt idx="258">
                  <c:v>43692</c:v>
                </c:pt>
                <c:pt idx="259">
                  <c:v>43784</c:v>
                </c:pt>
                <c:pt idx="260">
                  <c:v>43876</c:v>
                </c:pt>
                <c:pt idx="261">
                  <c:v>43966</c:v>
                </c:pt>
                <c:pt idx="262">
                  <c:v>44058</c:v>
                </c:pt>
                <c:pt idx="263">
                  <c:v>44150</c:v>
                </c:pt>
                <c:pt idx="264">
                  <c:v>44242</c:v>
                </c:pt>
                <c:pt idx="265">
                  <c:v>44331</c:v>
                </c:pt>
                <c:pt idx="266">
                  <c:v>44423</c:v>
                </c:pt>
                <c:pt idx="267">
                  <c:v>44515</c:v>
                </c:pt>
                <c:pt idx="268">
                  <c:v>44607</c:v>
                </c:pt>
                <c:pt idx="269">
                  <c:v>44696</c:v>
                </c:pt>
                <c:pt idx="270">
                  <c:v>44788</c:v>
                </c:pt>
                <c:pt idx="271">
                  <c:v>44880</c:v>
                </c:pt>
                <c:pt idx="272">
                  <c:v>44972</c:v>
                </c:pt>
                <c:pt idx="273">
                  <c:v>45061</c:v>
                </c:pt>
                <c:pt idx="274">
                  <c:v>45153</c:v>
                </c:pt>
                <c:pt idx="275">
                  <c:v>45245</c:v>
                </c:pt>
                <c:pt idx="276">
                  <c:v>45337</c:v>
                </c:pt>
                <c:pt idx="277">
                  <c:v>45427</c:v>
                </c:pt>
                <c:pt idx="278">
                  <c:v>45519</c:v>
                </c:pt>
                <c:pt idx="279">
                  <c:v>45611</c:v>
                </c:pt>
                <c:pt idx="280">
                  <c:v>45703</c:v>
                </c:pt>
                <c:pt idx="281">
                  <c:v>45792</c:v>
                </c:pt>
                <c:pt idx="282">
                  <c:v>45884</c:v>
                </c:pt>
                <c:pt idx="283">
                  <c:v>45976</c:v>
                </c:pt>
                <c:pt idx="284">
                  <c:v>46068</c:v>
                </c:pt>
                <c:pt idx="285">
                  <c:v>46157</c:v>
                </c:pt>
                <c:pt idx="286">
                  <c:v>46249</c:v>
                </c:pt>
                <c:pt idx="287">
                  <c:v>46341</c:v>
                </c:pt>
              </c:numCache>
            </c:numRef>
          </c:cat>
          <c:val>
            <c:numRef>
              <c:f>Taylor93GDP!$H$3:$H$827</c:f>
              <c:numCache>
                <c:formatCode>0.00</c:formatCode>
                <c:ptCount val="82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4.0590667940982748</c:v>
                </c:pt>
                <c:pt idx="25">
                  <c:v>4.5681961701864227</c:v>
                </c:pt>
                <c:pt idx="26">
                  <c:v>5.0714883817071854</c:v>
                </c:pt>
                <c:pt idx="27">
                  <c:v>5.4376094782400459</c:v>
                </c:pt>
                <c:pt idx="28">
                  <c:v>6.0074538350111748</c:v>
                </c:pt>
                <c:pt idx="29">
                  <c:v>5.5472459025156624</c:v>
                </c:pt>
                <c:pt idx="30">
                  <c:v>5.3742749497865256</c:v>
                </c:pt>
                <c:pt idx="31">
                  <c:v>4.4938874810874205</c:v>
                </c:pt>
                <c:pt idx="32">
                  <c:v>4.4303143277262658</c:v>
                </c:pt>
                <c:pt idx="33">
                  <c:v>4.4110008716231688</c:v>
                </c:pt>
                <c:pt idx="34">
                  <c:v>5.3558056983995863</c:v>
                </c:pt>
                <c:pt idx="35">
                  <c:v>5.3276573815297343</c:v>
                </c:pt>
                <c:pt idx="36">
                  <c:v>6.2733520731678807</c:v>
                </c:pt>
                <c:pt idx="37">
                  <c:v>6.0735267595484972</c:v>
                </c:pt>
                <c:pt idx="38">
                  <c:v>6.2353608750346821</c:v>
                </c:pt>
                <c:pt idx="39">
                  <c:v>5.2610570171304083</c:v>
                </c:pt>
                <c:pt idx="40">
                  <c:v>6.2107912656132136</c:v>
                </c:pt>
                <c:pt idx="41">
                  <c:v>6.294797078850995</c:v>
                </c:pt>
                <c:pt idx="42">
                  <c:v>7.1628326192766156</c:v>
                </c:pt>
                <c:pt idx="43">
                  <c:v>8.1131504039605566</c:v>
                </c:pt>
                <c:pt idx="44">
                  <c:v>9.2192028489180995</c:v>
                </c:pt>
                <c:pt idx="45">
                  <c:v>9.3474254684242801</c:v>
                </c:pt>
                <c:pt idx="46">
                  <c:v>9.9844088645139202</c:v>
                </c:pt>
                <c:pt idx="47">
                  <c:v>10.639452716202676</c:v>
                </c:pt>
                <c:pt idx="48">
                  <c:v>10.559587246601476</c:v>
                </c:pt>
                <c:pt idx="49">
                  <c:v>9.6167235240220919</c:v>
                </c:pt>
                <c:pt idx="50">
                  <c:v>9.7043867739940026</c:v>
                </c:pt>
                <c:pt idx="51">
                  <c:v>9.6980825681348986</c:v>
                </c:pt>
                <c:pt idx="52">
                  <c:v>11.30301149341814</c:v>
                </c:pt>
                <c:pt idx="53">
                  <c:v>12.443576180167829</c:v>
                </c:pt>
                <c:pt idx="54">
                  <c:v>12.503098734818597</c:v>
                </c:pt>
                <c:pt idx="55">
                  <c:v>12.256280507297323</c:v>
                </c:pt>
                <c:pt idx="56">
                  <c:v>12.567784076909334</c:v>
                </c:pt>
                <c:pt idx="57">
                  <c:v>12.077459532823323</c:v>
                </c:pt>
                <c:pt idx="58">
                  <c:v>11.923684143148114</c:v>
                </c:pt>
                <c:pt idx="59">
                  <c:v>10.928706587669726</c:v>
                </c:pt>
                <c:pt idx="60">
                  <c:v>10.250908738235221</c:v>
                </c:pt>
                <c:pt idx="61">
                  <c:v>9.700357324069607</c:v>
                </c:pt>
                <c:pt idx="62">
                  <c:v>9.7151154337365639</c:v>
                </c:pt>
                <c:pt idx="63">
                  <c:v>8.7827257858649723</c:v>
                </c:pt>
                <c:pt idx="64">
                  <c:v>10.389614590719676</c:v>
                </c:pt>
                <c:pt idx="65">
                  <c:v>10.053712703203772</c:v>
                </c:pt>
                <c:pt idx="66">
                  <c:v>9.6511510755156991</c:v>
                </c:pt>
                <c:pt idx="67">
                  <c:v>7.7722367472951559</c:v>
                </c:pt>
                <c:pt idx="68">
                  <c:v>7.9766814420076573</c:v>
                </c:pt>
                <c:pt idx="69">
                  <c:v>8.1017149229985179</c:v>
                </c:pt>
                <c:pt idx="70">
                  <c:v>7.7426297478126234</c:v>
                </c:pt>
                <c:pt idx="71">
                  <c:v>8.3235221845677767</c:v>
                </c:pt>
                <c:pt idx="72">
                  <c:v>8.9759268289240577</c:v>
                </c:pt>
                <c:pt idx="73">
                  <c:v>10.176802481324083</c:v>
                </c:pt>
                <c:pt idx="74">
                  <c:v>10.067971100440909</c:v>
                </c:pt>
                <c:pt idx="75">
                  <c:v>11.412164545393047</c:v>
                </c:pt>
                <c:pt idx="76">
                  <c:v>11.893222010158443</c:v>
                </c:pt>
                <c:pt idx="77">
                  <c:v>13.442212295470563</c:v>
                </c:pt>
                <c:pt idx="78">
                  <c:v>14.795193378085136</c:v>
                </c:pt>
                <c:pt idx="79">
                  <c:v>15.712966571435835</c:v>
                </c:pt>
                <c:pt idx="80">
                  <c:v>14.633733069595065</c:v>
                </c:pt>
                <c:pt idx="81">
                  <c:v>12.927381001729511</c:v>
                </c:pt>
                <c:pt idx="82">
                  <c:v>11.323802323933764</c:v>
                </c:pt>
                <c:pt idx="83">
                  <c:v>10.340143030895163</c:v>
                </c:pt>
                <c:pt idx="84">
                  <c:v>10.539186295640661</c:v>
                </c:pt>
                <c:pt idx="85">
                  <c:v>9.738949953738695</c:v>
                </c:pt>
                <c:pt idx="86">
                  <c:v>9.6505485306058638</c:v>
                </c:pt>
                <c:pt idx="87">
                  <c:v>9.4877157862774251</c:v>
                </c:pt>
                <c:pt idx="88">
                  <c:v>9.9821583371027955</c:v>
                </c:pt>
                <c:pt idx="89">
                  <c:v>11.171113962073354</c:v>
                </c:pt>
                <c:pt idx="90">
                  <c:v>11.930181360452529</c:v>
                </c:pt>
                <c:pt idx="91">
                  <c:v>11.029469664618937</c:v>
                </c:pt>
                <c:pt idx="92">
                  <c:v>10.480483894680345</c:v>
                </c:pt>
                <c:pt idx="93">
                  <c:v>12.939515078244483</c:v>
                </c:pt>
                <c:pt idx="94">
                  <c:v>13.001673326429831</c:v>
                </c:pt>
                <c:pt idx="95">
                  <c:v>13.879338623275828</c:v>
                </c:pt>
                <c:pt idx="96">
                  <c:v>12.899723521755295</c:v>
                </c:pt>
                <c:pt idx="97">
                  <c:v>13.414909165394421</c:v>
                </c:pt>
                <c:pt idx="98">
                  <c:v>13.626324489319714</c:v>
                </c:pt>
                <c:pt idx="99">
                  <c:v>13.805979151907225</c:v>
                </c:pt>
                <c:pt idx="100">
                  <c:v>15.482693823851719</c:v>
                </c:pt>
                <c:pt idx="101">
                  <c:v>13.750586813489543</c:v>
                </c:pt>
                <c:pt idx="102">
                  <c:v>14.111557848566594</c:v>
                </c:pt>
                <c:pt idx="103">
                  <c:v>15.762545484031374</c:v>
                </c:pt>
                <c:pt idx="104">
                  <c:v>16.291201021041061</c:v>
                </c:pt>
                <c:pt idx="105">
                  <c:v>14.688237691065609</c:v>
                </c:pt>
                <c:pt idx="106">
                  <c:v>14.599696297492525</c:v>
                </c:pt>
                <c:pt idx="107">
                  <c:v>12.383408017683768</c:v>
                </c:pt>
                <c:pt idx="108">
                  <c:v>9.6931934004227358</c:v>
                </c:pt>
                <c:pt idx="109">
                  <c:v>8.791205364204572</c:v>
                </c:pt>
                <c:pt idx="110">
                  <c:v>7.870246228629596</c:v>
                </c:pt>
                <c:pt idx="111">
                  <c:v>6.8515379885709944</c:v>
                </c:pt>
                <c:pt idx="112">
                  <c:v>6.9931232752073242</c:v>
                </c:pt>
                <c:pt idx="113">
                  <c:v>6.798242576543875</c:v>
                </c:pt>
                <c:pt idx="114">
                  <c:v>7.5904254432760156</c:v>
                </c:pt>
                <c:pt idx="115">
                  <c:v>7.2143550093035085</c:v>
                </c:pt>
                <c:pt idx="116">
                  <c:v>7.4324847027972476</c:v>
                </c:pt>
                <c:pt idx="117">
                  <c:v>8.6432502468208021</c:v>
                </c:pt>
                <c:pt idx="118">
                  <c:v>7.7009718523304818</c:v>
                </c:pt>
                <c:pt idx="119">
                  <c:v>7.4435091497520425</c:v>
                </c:pt>
                <c:pt idx="120">
                  <c:v>8.3606811659313269</c:v>
                </c:pt>
                <c:pt idx="121">
                  <c:v>7.7744171501636279</c:v>
                </c:pt>
                <c:pt idx="122">
                  <c:v>8.4073555107814215</c:v>
                </c:pt>
                <c:pt idx="123">
                  <c:v>8.1384190667674048</c:v>
                </c:pt>
                <c:pt idx="124">
                  <c:v>7.8067229681123873</c:v>
                </c:pt>
                <c:pt idx="125">
                  <c:v>7.1198991115731527</c:v>
                </c:pt>
                <c:pt idx="126">
                  <c:v>6.674320431586203</c:v>
                </c:pt>
                <c:pt idx="127">
                  <c:v>6.6480567209607448</c:v>
                </c:pt>
                <c:pt idx="128">
                  <c:v>5.7801198890312655</c:v>
                </c:pt>
                <c:pt idx="129">
                  <c:v>6.477290907322125</c:v>
                </c:pt>
                <c:pt idx="130">
                  <c:v>6.8239423672987032</c:v>
                </c:pt>
                <c:pt idx="131">
                  <c:v>7.8063103724604215</c:v>
                </c:pt>
                <c:pt idx="132">
                  <c:v>8.057840903111023</c:v>
                </c:pt>
                <c:pt idx="133">
                  <c:v>8.913508753049781</c:v>
                </c:pt>
                <c:pt idx="134">
                  <c:v>9.2001304400910584</c:v>
                </c:pt>
                <c:pt idx="135">
                  <c:v>9.7486964100997646</c:v>
                </c:pt>
                <c:pt idx="136">
                  <c:v>10.124892620487207</c:v>
                </c:pt>
                <c:pt idx="137">
                  <c:v>9.5734773125024297</c:v>
                </c:pt>
                <c:pt idx="138">
                  <c:v>8.874152181957017</c:v>
                </c:pt>
                <c:pt idx="139">
                  <c:v>8.2663683109952597</c:v>
                </c:pt>
                <c:pt idx="140">
                  <c:v>8.7907728138828709</c:v>
                </c:pt>
                <c:pt idx="141">
                  <c:v>8.9076208085072981</c:v>
                </c:pt>
                <c:pt idx="142">
                  <c:v>8.8962163483192853</c:v>
                </c:pt>
                <c:pt idx="143">
                  <c:v>7.544378417539221</c:v>
                </c:pt>
                <c:pt idx="144">
                  <c:v>6.347514125314607</c:v>
                </c:pt>
                <c:pt idx="145">
                  <c:v>5.9668825690798535</c:v>
                </c:pt>
                <c:pt idx="146">
                  <c:v>5.7628971567172957</c:v>
                </c:pt>
                <c:pt idx="147">
                  <c:v>5.4067396556308962</c:v>
                </c:pt>
                <c:pt idx="148">
                  <c:v>5.5343317100732072</c:v>
                </c:pt>
                <c:pt idx="149">
                  <c:v>5.634879425579026</c:v>
                </c:pt>
                <c:pt idx="150">
                  <c:v>5.1904801032181505</c:v>
                </c:pt>
                <c:pt idx="151">
                  <c:v>5.3161185051807838</c:v>
                </c:pt>
                <c:pt idx="152">
                  <c:v>4.774172127109094</c:v>
                </c:pt>
                <c:pt idx="153">
                  <c:v>4.7715095145594333</c:v>
                </c:pt>
                <c:pt idx="154">
                  <c:v>4.4471185151886861</c:v>
                </c:pt>
                <c:pt idx="155">
                  <c:v>4.4934024143422819</c:v>
                </c:pt>
                <c:pt idx="156">
                  <c:v>4.1985663501239374</c:v>
                </c:pt>
                <c:pt idx="157">
                  <c:v>4.5474212019661282</c:v>
                </c:pt>
                <c:pt idx="158">
                  <c:v>4.3489932809572007</c:v>
                </c:pt>
                <c:pt idx="159">
                  <c:v>4.5793623042084866</c:v>
                </c:pt>
                <c:pt idx="160">
                  <c:v>4.4190848579881878</c:v>
                </c:pt>
                <c:pt idx="161">
                  <c:v>4.0351901003975357</c:v>
                </c:pt>
                <c:pt idx="162">
                  <c:v>4.0118820653278133</c:v>
                </c:pt>
                <c:pt idx="163">
                  <c:v>4.0298524374234654</c:v>
                </c:pt>
                <c:pt idx="164">
                  <c:v>3.827624375694104</c:v>
                </c:pt>
                <c:pt idx="165">
                  <c:v>4.3260159136042065</c:v>
                </c:pt>
                <c:pt idx="166">
                  <c:v>4.3411237901156667</c:v>
                </c:pt>
                <c:pt idx="167">
                  <c:v>4.661058548713167</c:v>
                </c:pt>
                <c:pt idx="168">
                  <c:v>4.4383934638140774</c:v>
                </c:pt>
                <c:pt idx="169">
                  <c:v>5.1527987575967495</c:v>
                </c:pt>
                <c:pt idx="170">
                  <c:v>4.9161807759109992</c:v>
                </c:pt>
                <c:pt idx="171">
                  <c:v>4.4716027484572844</c:v>
                </c:pt>
                <c:pt idx="172">
                  <c:v>4.3790482744403096</c:v>
                </c:pt>
                <c:pt idx="173">
                  <c:v>4.0757155742392284</c:v>
                </c:pt>
                <c:pt idx="174">
                  <c:v>4.562803717669965</c:v>
                </c:pt>
                <c:pt idx="175">
                  <c:v>5.0221816217219502</c:v>
                </c:pt>
                <c:pt idx="176">
                  <c:v>4.8688762854420693</c:v>
                </c:pt>
                <c:pt idx="177">
                  <c:v>4.8623438428695351</c:v>
                </c:pt>
                <c:pt idx="178">
                  <c:v>5.0981006443252026</c:v>
                </c:pt>
                <c:pt idx="179">
                  <c:v>5.8150127249740278</c:v>
                </c:pt>
                <c:pt idx="180">
                  <c:v>5.7759535046134163</c:v>
                </c:pt>
                <c:pt idx="181">
                  <c:v>6.2974933924211154</c:v>
                </c:pt>
                <c:pt idx="182">
                  <c:v>5.8945269290160471</c:v>
                </c:pt>
                <c:pt idx="183">
                  <c:v>5.7749238877941611</c:v>
                </c:pt>
                <c:pt idx="184">
                  <c:v>5.2430050619091739</c:v>
                </c:pt>
                <c:pt idx="185">
                  <c:v>5.1708631811952621</c:v>
                </c:pt>
                <c:pt idx="186">
                  <c:v>3.9491848271303667</c:v>
                </c:pt>
                <c:pt idx="187">
                  <c:v>3.7539914062044959</c:v>
                </c:pt>
                <c:pt idx="188">
                  <c:v>3.2840826961731322</c:v>
                </c:pt>
                <c:pt idx="189">
                  <c:v>3.5639587260583139</c:v>
                </c:pt>
                <c:pt idx="190">
                  <c:v>3.7557989347562728</c:v>
                </c:pt>
                <c:pt idx="191">
                  <c:v>3.0770208262656045</c:v>
                </c:pt>
                <c:pt idx="192">
                  <c:v>2.9111226209683361</c:v>
                </c:pt>
                <c:pt idx="193">
                  <c:v>2.7682239474494397</c:v>
                </c:pt>
                <c:pt idx="194">
                  <c:v>3.3872880304466984</c:v>
                </c:pt>
                <c:pt idx="195">
                  <c:v>3.8085120560825345</c:v>
                </c:pt>
                <c:pt idx="196">
                  <c:v>4.0638286793434784</c:v>
                </c:pt>
                <c:pt idx="197">
                  <c:v>4.3975042237738471</c:v>
                </c:pt>
                <c:pt idx="198">
                  <c:v>4.2731330983054452</c:v>
                </c:pt>
                <c:pt idx="199">
                  <c:v>4.6541706958107589</c:v>
                </c:pt>
                <c:pt idx="200">
                  <c:v>5.2481887618160288</c:v>
                </c:pt>
                <c:pt idx="201">
                  <c:v>4.9013720636238602</c:v>
                </c:pt>
                <c:pt idx="202">
                  <c:v>4.964170049717195</c:v>
                </c:pt>
                <c:pt idx="203">
                  <c:v>5.1749973963572513</c:v>
                </c:pt>
                <c:pt idx="204">
                  <c:v>5.5085939013638852</c:v>
                </c:pt>
                <c:pt idx="205">
                  <c:v>5.8495116072503066</c:v>
                </c:pt>
                <c:pt idx="206">
                  <c:v>5.694614382295593</c:v>
                </c:pt>
                <c:pt idx="207">
                  <c:v>5.5075024903933834</c:v>
                </c:pt>
                <c:pt idx="208">
                  <c:v>5.6316891136886857</c:v>
                </c:pt>
                <c:pt idx="209">
                  <c:v>4.9892909699594679</c:v>
                </c:pt>
                <c:pt idx="210">
                  <c:v>4.9651062779367967</c:v>
                </c:pt>
                <c:pt idx="211">
                  <c:v>5.5354480083414179</c:v>
                </c:pt>
                <c:pt idx="212">
                  <c:v>4.4859091057436524</c:v>
                </c:pt>
                <c:pt idx="213">
                  <c:v>4.4416312355642882</c:v>
                </c:pt>
                <c:pt idx="214">
                  <c:v>3.6982922914501106</c:v>
                </c:pt>
                <c:pt idx="215">
                  <c:v>0.3550008132621747</c:v>
                </c:pt>
                <c:pt idx="216">
                  <c:v>-1.3878585318090919</c:v>
                </c:pt>
                <c:pt idx="217">
                  <c:v>-1.5187943263773915</c:v>
                </c:pt>
                <c:pt idx="218">
                  <c:v>-1.7668490935532799</c:v>
                </c:pt>
                <c:pt idx="219">
                  <c:v>-8.2632670689405607E-2</c:v>
                </c:pt>
                <c:pt idx="220">
                  <c:v>0.33279204808880447</c:v>
                </c:pt>
                <c:pt idx="221">
                  <c:v>0.43095142288378452</c:v>
                </c:pt>
                <c:pt idx="222">
                  <c:v>0.23062248406533836</c:v>
                </c:pt>
                <c:pt idx="223">
                  <c:v>-0.17548243668459507</c:v>
                </c:pt>
                <c:pt idx="224">
                  <c:v>-0.4855501465341423</c:v>
                </c:pt>
                <c:pt idx="225">
                  <c:v>0.26413959742924376</c:v>
                </c:pt>
                <c:pt idx="226">
                  <c:v>0.3687186159332021</c:v>
                </c:pt>
                <c:pt idx="227">
                  <c:v>0.88524843564084787</c:v>
                </c:pt>
                <c:pt idx="228">
                  <c:v>1.5620645786688396</c:v>
                </c:pt>
                <c:pt idx="229">
                  <c:v>1.1764364991595671</c:v>
                </c:pt>
                <c:pt idx="230">
                  <c:v>0.63098554404906038</c:v>
                </c:pt>
                <c:pt idx="231">
                  <c:v>0.59231851156934789</c:v>
                </c:pt>
                <c:pt idx="232">
                  <c:v>0.57463221953814436</c:v>
                </c:pt>
                <c:pt idx="233">
                  <c:v>0.16937475565117244</c:v>
                </c:pt>
                <c:pt idx="234">
                  <c:v>0.68229988680187392</c:v>
                </c:pt>
                <c:pt idx="235">
                  <c:v>0.96165453863218464</c:v>
                </c:pt>
                <c:pt idx="236">
                  <c:v>0.17682830967383611</c:v>
                </c:pt>
                <c:pt idx="237">
                  <c:v>1.0802129192263727</c:v>
                </c:pt>
                <c:pt idx="238">
                  <c:v>1.5199898495452988</c:v>
                </c:pt>
                <c:pt idx="239">
                  <c:v>1.1901776016628178</c:v>
                </c:pt>
                <c:pt idx="240">
                  <c:v>1.1994509558655684</c:v>
                </c:pt>
                <c:pt idx="241">
                  <c:v>1.467305109794359</c:v>
                </c:pt>
                <c:pt idx="242">
                  <c:v>1.3014512204087461</c:v>
                </c:pt>
                <c:pt idx="243">
                  <c:v>1.0398681503330462</c:v>
                </c:pt>
                <c:pt idx="244">
                  <c:v>1.6270774522798721</c:v>
                </c:pt>
                <c:pt idx="245">
                  <c:v>1.7899473040804104</c:v>
                </c:pt>
                <c:pt idx="246">
                  <c:v>2.0870314658744431</c:v>
                </c:pt>
                <c:pt idx="247">
                  <c:v>2.2104118346698094</c:v>
                </c:pt>
                <c:pt idx="248">
                  <c:v>2.3113020689713153</c:v>
                </c:pt>
                <c:pt idx="249">
                  <c:v>1.9343688655192222</c:v>
                </c:pt>
                <c:pt idx="250">
                  <c:v>1.9145375881107936</c:v>
                </c:pt>
                <c:pt idx="251">
                  <c:v>2.5718005739947105</c:v>
                </c:pt>
                <c:pt idx="252">
                  <c:v>3.1280028573810443</c:v>
                </c:pt>
                <c:pt idx="253">
                  <c:v>3.4333145560514646</c:v>
                </c:pt>
                <c:pt idx="254">
                  <c:v>3.4452787179921542</c:v>
                </c:pt>
                <c:pt idx="255">
                  <c:v>3.2612037557265663</c:v>
                </c:pt>
                <c:pt idx="256">
                  <c:v>2.9934320752510728</c:v>
                </c:pt>
                <c:pt idx="257">
                  <c:v>3.0971646995342939</c:v>
                </c:pt>
                <c:pt idx="258">
                  <c:v>3.6069257202018767</c:v>
                </c:pt>
                <c:pt idx="259">
                  <c:v>3.5246155828126415</c:v>
                </c:pt>
                <c:pt idx="260">
                  <c:v>2.6699717685669149</c:v>
                </c:pt>
                <c:pt idx="261">
                  <c:v>-2.4100695636978933</c:v>
                </c:pt>
                <c:pt idx="262">
                  <c:v>1.5173827357416332</c:v>
                </c:pt>
                <c:pt idx="263">
                  <c:v>1.9777528121526484</c:v>
                </c:pt>
                <c:pt idx="264">
                  <c:v>3.1153140037254423</c:v>
                </c:pt>
                <c:pt idx="265">
                  <c:v>6.3149685644398126</c:v>
                </c:pt>
                <c:pt idx="266">
                  <c:v>7.113252456662039</c:v>
                </c:pt>
                <c:pt idx="267">
                  <c:v>9.2417500322321118</c:v>
                </c:pt>
                <c:pt idx="268">
                  <c:v>9.6425887274497768</c:v>
                </c:pt>
                <c:pt idx="269">
                  <c:v>8.7267616027459933</c:v>
                </c:pt>
                <c:pt idx="270">
                  <c:v>9.1493700966039988</c:v>
                </c:pt>
                <c:pt idx="271">
                  <c:v>8.897948538803421</c:v>
                </c:pt>
                <c:pt idx="272">
                  <c:v>8.402900577611538</c:v>
                </c:pt>
                <c:pt idx="273">
                  <c:v>7.9463268816467938</c:v>
                </c:pt>
                <c:pt idx="274">
                  <c:v>6.8728957064927778</c:v>
                </c:pt>
                <c:pt idx="275">
                  <c:v>6.074205035878558</c:v>
                </c:pt>
                <c:pt idx="276">
                  <c:v>5.6609984566997369</c:v>
                </c:pt>
                <c:pt idx="277">
                  <c:v>5.3111362617127069</c:v>
                </c:pt>
                <c:pt idx="278">
                  <c:v>5.3025637190944952</c:v>
                </c:pt>
                <c:pt idx="279">
                  <c:v>5.3319179930748426</c:v>
                </c:pt>
                <c:pt idx="280">
                  <c:v>4.7767161794320465</c:v>
                </c:pt>
                <c:pt idx="281">
                  <c:v>5.1251163954936709</c:v>
                </c:pt>
                <c:pt idx="282">
                  <c:v>5.6115851160593291</c:v>
                </c:pt>
                <c:pt idx="283">
                  <c:v>5.0982412041034184</c:v>
                </c:pt>
                <c:pt idx="284">
                  <c:v>5.7372751842744991</c:v>
                </c:pt>
                <c:pt idx="285">
                  <c:v>5.8148975054053302</c:v>
                </c:pt>
                <c:pt idx="286">
                  <c:v>5.8944676000583698</c:v>
                </c:pt>
                <c:pt idx="287">
                  <c:v>6.3380910763367773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6F-4E56-A4DC-B0F358936C7D}"/>
            </c:ext>
          </c:extLst>
        </c:ser>
        <c:ser>
          <c:idx val="0"/>
          <c:order val="2"/>
          <c:tx>
            <c:strRef>
              <c:f>FOMCTaylor93UR!$H$2</c:f>
              <c:strCache>
                <c:ptCount val="1"/>
                <c:pt idx="0">
                  <c:v>FOMCTaylor93UR:  pi=Core PCE,piTarget=2%,Rstar=FOMC Median,Gap=FOMC U3 gap,Smoothing=0,Gap weight=0.5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FOMCTaylor99UR!$G$3:$G$827</c:f>
              <c:numCache>
                <c:formatCode>m/d/yyyy</c:formatCode>
                <c:ptCount val="825"/>
                <c:pt idx="0">
                  <c:v>20135</c:v>
                </c:pt>
                <c:pt idx="1">
                  <c:v>20224</c:v>
                </c:pt>
                <c:pt idx="2">
                  <c:v>20316</c:v>
                </c:pt>
                <c:pt idx="3">
                  <c:v>20408</c:v>
                </c:pt>
                <c:pt idx="4">
                  <c:v>20500</c:v>
                </c:pt>
                <c:pt idx="5">
                  <c:v>20590</c:v>
                </c:pt>
                <c:pt idx="6">
                  <c:v>20682</c:v>
                </c:pt>
                <c:pt idx="7">
                  <c:v>20774</c:v>
                </c:pt>
                <c:pt idx="8">
                  <c:v>20866</c:v>
                </c:pt>
                <c:pt idx="9">
                  <c:v>20955</c:v>
                </c:pt>
                <c:pt idx="10">
                  <c:v>21047</c:v>
                </c:pt>
                <c:pt idx="11">
                  <c:v>21139</c:v>
                </c:pt>
                <c:pt idx="12">
                  <c:v>21231</c:v>
                </c:pt>
                <c:pt idx="13">
                  <c:v>21320</c:v>
                </c:pt>
                <c:pt idx="14">
                  <c:v>21412</c:v>
                </c:pt>
                <c:pt idx="15">
                  <c:v>21504</c:v>
                </c:pt>
                <c:pt idx="16">
                  <c:v>21596</c:v>
                </c:pt>
                <c:pt idx="17">
                  <c:v>21685</c:v>
                </c:pt>
                <c:pt idx="18">
                  <c:v>21777</c:v>
                </c:pt>
                <c:pt idx="19">
                  <c:v>21869</c:v>
                </c:pt>
                <c:pt idx="20">
                  <c:v>21961</c:v>
                </c:pt>
                <c:pt idx="21">
                  <c:v>22051</c:v>
                </c:pt>
                <c:pt idx="22">
                  <c:v>22143</c:v>
                </c:pt>
                <c:pt idx="23">
                  <c:v>22235</c:v>
                </c:pt>
                <c:pt idx="24">
                  <c:v>22327</c:v>
                </c:pt>
                <c:pt idx="25">
                  <c:v>22416</c:v>
                </c:pt>
                <c:pt idx="26">
                  <c:v>22508</c:v>
                </c:pt>
                <c:pt idx="27">
                  <c:v>22600</c:v>
                </c:pt>
                <c:pt idx="28">
                  <c:v>22692</c:v>
                </c:pt>
                <c:pt idx="29">
                  <c:v>22781</c:v>
                </c:pt>
                <c:pt idx="30">
                  <c:v>22873</c:v>
                </c:pt>
                <c:pt idx="31">
                  <c:v>22965</c:v>
                </c:pt>
                <c:pt idx="32">
                  <c:v>23057</c:v>
                </c:pt>
                <c:pt idx="33">
                  <c:v>23146</c:v>
                </c:pt>
                <c:pt idx="34">
                  <c:v>23238</c:v>
                </c:pt>
                <c:pt idx="35">
                  <c:v>23330</c:v>
                </c:pt>
                <c:pt idx="36">
                  <c:v>23422</c:v>
                </c:pt>
                <c:pt idx="37">
                  <c:v>23512</c:v>
                </c:pt>
                <c:pt idx="38">
                  <c:v>23604</c:v>
                </c:pt>
                <c:pt idx="39">
                  <c:v>23696</c:v>
                </c:pt>
                <c:pt idx="40">
                  <c:v>23788</c:v>
                </c:pt>
                <c:pt idx="41">
                  <c:v>23877</c:v>
                </c:pt>
                <c:pt idx="42">
                  <c:v>23969</c:v>
                </c:pt>
                <c:pt idx="43">
                  <c:v>24061</c:v>
                </c:pt>
                <c:pt idx="44">
                  <c:v>24153</c:v>
                </c:pt>
                <c:pt idx="45">
                  <c:v>24242</c:v>
                </c:pt>
                <c:pt idx="46">
                  <c:v>24334</c:v>
                </c:pt>
                <c:pt idx="47">
                  <c:v>24426</c:v>
                </c:pt>
                <c:pt idx="48">
                  <c:v>24518</c:v>
                </c:pt>
                <c:pt idx="49">
                  <c:v>24607</c:v>
                </c:pt>
                <c:pt idx="50">
                  <c:v>24699</c:v>
                </c:pt>
                <c:pt idx="51">
                  <c:v>24791</c:v>
                </c:pt>
                <c:pt idx="52">
                  <c:v>24883</c:v>
                </c:pt>
                <c:pt idx="53">
                  <c:v>24973</c:v>
                </c:pt>
                <c:pt idx="54">
                  <c:v>25065</c:v>
                </c:pt>
                <c:pt idx="55">
                  <c:v>25157</c:v>
                </c:pt>
                <c:pt idx="56">
                  <c:v>25249</c:v>
                </c:pt>
                <c:pt idx="57">
                  <c:v>25338</c:v>
                </c:pt>
                <c:pt idx="58">
                  <c:v>25430</c:v>
                </c:pt>
                <c:pt idx="59">
                  <c:v>25522</c:v>
                </c:pt>
                <c:pt idx="60">
                  <c:v>25614</c:v>
                </c:pt>
                <c:pt idx="61">
                  <c:v>25703</c:v>
                </c:pt>
                <c:pt idx="62">
                  <c:v>25795</c:v>
                </c:pt>
                <c:pt idx="63">
                  <c:v>25887</c:v>
                </c:pt>
                <c:pt idx="64">
                  <c:v>25979</c:v>
                </c:pt>
                <c:pt idx="65">
                  <c:v>26068</c:v>
                </c:pt>
                <c:pt idx="66">
                  <c:v>26160</c:v>
                </c:pt>
                <c:pt idx="67">
                  <c:v>26252</c:v>
                </c:pt>
                <c:pt idx="68">
                  <c:v>26344</c:v>
                </c:pt>
                <c:pt idx="69">
                  <c:v>26434</c:v>
                </c:pt>
                <c:pt idx="70">
                  <c:v>26526</c:v>
                </c:pt>
                <c:pt idx="71">
                  <c:v>26618</c:v>
                </c:pt>
                <c:pt idx="72">
                  <c:v>26710</c:v>
                </c:pt>
                <c:pt idx="73">
                  <c:v>26799</c:v>
                </c:pt>
                <c:pt idx="74">
                  <c:v>26891</c:v>
                </c:pt>
                <c:pt idx="75">
                  <c:v>26983</c:v>
                </c:pt>
                <c:pt idx="76">
                  <c:v>27075</c:v>
                </c:pt>
                <c:pt idx="77">
                  <c:v>27164</c:v>
                </c:pt>
                <c:pt idx="78">
                  <c:v>27256</c:v>
                </c:pt>
                <c:pt idx="79">
                  <c:v>27348</c:v>
                </c:pt>
                <c:pt idx="80">
                  <c:v>27440</c:v>
                </c:pt>
                <c:pt idx="81">
                  <c:v>27529</c:v>
                </c:pt>
                <c:pt idx="82">
                  <c:v>27621</c:v>
                </c:pt>
                <c:pt idx="83">
                  <c:v>27713</c:v>
                </c:pt>
                <c:pt idx="84">
                  <c:v>27805</c:v>
                </c:pt>
                <c:pt idx="85">
                  <c:v>27895</c:v>
                </c:pt>
                <c:pt idx="86">
                  <c:v>27987</c:v>
                </c:pt>
                <c:pt idx="87">
                  <c:v>28079</c:v>
                </c:pt>
                <c:pt idx="88">
                  <c:v>28171</c:v>
                </c:pt>
                <c:pt idx="89">
                  <c:v>28260</c:v>
                </c:pt>
                <c:pt idx="90">
                  <c:v>28352</c:v>
                </c:pt>
                <c:pt idx="91">
                  <c:v>28444</c:v>
                </c:pt>
                <c:pt idx="92">
                  <c:v>28536</c:v>
                </c:pt>
                <c:pt idx="93">
                  <c:v>28625</c:v>
                </c:pt>
                <c:pt idx="94">
                  <c:v>28717</c:v>
                </c:pt>
                <c:pt idx="95">
                  <c:v>28809</c:v>
                </c:pt>
                <c:pt idx="96">
                  <c:v>28901</c:v>
                </c:pt>
                <c:pt idx="97">
                  <c:v>28990</c:v>
                </c:pt>
                <c:pt idx="98">
                  <c:v>29082</c:v>
                </c:pt>
                <c:pt idx="99">
                  <c:v>29174</c:v>
                </c:pt>
                <c:pt idx="100">
                  <c:v>29266</c:v>
                </c:pt>
                <c:pt idx="101">
                  <c:v>29356</c:v>
                </c:pt>
                <c:pt idx="102">
                  <c:v>29448</c:v>
                </c:pt>
                <c:pt idx="103">
                  <c:v>29540</c:v>
                </c:pt>
                <c:pt idx="104">
                  <c:v>29632</c:v>
                </c:pt>
                <c:pt idx="105">
                  <c:v>29721</c:v>
                </c:pt>
                <c:pt idx="106">
                  <c:v>29813</c:v>
                </c:pt>
                <c:pt idx="107">
                  <c:v>29905</c:v>
                </c:pt>
                <c:pt idx="108">
                  <c:v>29997</c:v>
                </c:pt>
                <c:pt idx="109">
                  <c:v>30086</c:v>
                </c:pt>
                <c:pt idx="110">
                  <c:v>30178</c:v>
                </c:pt>
                <c:pt idx="111">
                  <c:v>30270</c:v>
                </c:pt>
                <c:pt idx="112">
                  <c:v>30362</c:v>
                </c:pt>
                <c:pt idx="113">
                  <c:v>30451</c:v>
                </c:pt>
                <c:pt idx="114">
                  <c:v>30543</c:v>
                </c:pt>
                <c:pt idx="115">
                  <c:v>30635</c:v>
                </c:pt>
                <c:pt idx="116">
                  <c:v>30727</c:v>
                </c:pt>
                <c:pt idx="117">
                  <c:v>30817</c:v>
                </c:pt>
                <c:pt idx="118">
                  <c:v>30909</c:v>
                </c:pt>
                <c:pt idx="119">
                  <c:v>31001</c:v>
                </c:pt>
                <c:pt idx="120">
                  <c:v>31093</c:v>
                </c:pt>
                <c:pt idx="121">
                  <c:v>31182</c:v>
                </c:pt>
                <c:pt idx="122">
                  <c:v>31274</c:v>
                </c:pt>
                <c:pt idx="123">
                  <c:v>31366</c:v>
                </c:pt>
                <c:pt idx="124">
                  <c:v>31458</c:v>
                </c:pt>
                <c:pt idx="125">
                  <c:v>31547</c:v>
                </c:pt>
                <c:pt idx="126">
                  <c:v>31639</c:v>
                </c:pt>
                <c:pt idx="127">
                  <c:v>31731</c:v>
                </c:pt>
                <c:pt idx="128">
                  <c:v>31823</c:v>
                </c:pt>
                <c:pt idx="129">
                  <c:v>31912</c:v>
                </c:pt>
                <c:pt idx="130">
                  <c:v>32004</c:v>
                </c:pt>
                <c:pt idx="131">
                  <c:v>32096</c:v>
                </c:pt>
                <c:pt idx="132">
                  <c:v>32188</c:v>
                </c:pt>
                <c:pt idx="133">
                  <c:v>32278</c:v>
                </c:pt>
                <c:pt idx="134">
                  <c:v>32370</c:v>
                </c:pt>
                <c:pt idx="135">
                  <c:v>32462</c:v>
                </c:pt>
                <c:pt idx="136">
                  <c:v>32554</c:v>
                </c:pt>
                <c:pt idx="137">
                  <c:v>32643</c:v>
                </c:pt>
                <c:pt idx="138">
                  <c:v>32735</c:v>
                </c:pt>
                <c:pt idx="139">
                  <c:v>32827</c:v>
                </c:pt>
                <c:pt idx="140">
                  <c:v>32919</c:v>
                </c:pt>
                <c:pt idx="141">
                  <c:v>33008</c:v>
                </c:pt>
                <c:pt idx="142">
                  <c:v>33100</c:v>
                </c:pt>
                <c:pt idx="143">
                  <c:v>33192</c:v>
                </c:pt>
                <c:pt idx="144">
                  <c:v>33284</c:v>
                </c:pt>
                <c:pt idx="145">
                  <c:v>33373</c:v>
                </c:pt>
                <c:pt idx="146">
                  <c:v>33465</c:v>
                </c:pt>
                <c:pt idx="147">
                  <c:v>33557</c:v>
                </c:pt>
                <c:pt idx="148">
                  <c:v>33649</c:v>
                </c:pt>
                <c:pt idx="149">
                  <c:v>33739</c:v>
                </c:pt>
                <c:pt idx="150">
                  <c:v>33831</c:v>
                </c:pt>
                <c:pt idx="151">
                  <c:v>33923</c:v>
                </c:pt>
                <c:pt idx="152">
                  <c:v>34015</c:v>
                </c:pt>
                <c:pt idx="153">
                  <c:v>34104</c:v>
                </c:pt>
                <c:pt idx="154">
                  <c:v>34196</c:v>
                </c:pt>
                <c:pt idx="155">
                  <c:v>34288</c:v>
                </c:pt>
                <c:pt idx="156">
                  <c:v>34380</c:v>
                </c:pt>
                <c:pt idx="157">
                  <c:v>34469</c:v>
                </c:pt>
                <c:pt idx="158">
                  <c:v>34561</c:v>
                </c:pt>
                <c:pt idx="159">
                  <c:v>34653</c:v>
                </c:pt>
                <c:pt idx="160">
                  <c:v>34745</c:v>
                </c:pt>
                <c:pt idx="161">
                  <c:v>34834</c:v>
                </c:pt>
                <c:pt idx="162">
                  <c:v>34926</c:v>
                </c:pt>
                <c:pt idx="163">
                  <c:v>35018</c:v>
                </c:pt>
                <c:pt idx="164">
                  <c:v>35110</c:v>
                </c:pt>
                <c:pt idx="165">
                  <c:v>35200</c:v>
                </c:pt>
                <c:pt idx="166">
                  <c:v>35292</c:v>
                </c:pt>
                <c:pt idx="167">
                  <c:v>35384</c:v>
                </c:pt>
                <c:pt idx="168">
                  <c:v>35476</c:v>
                </c:pt>
                <c:pt idx="169">
                  <c:v>35565</c:v>
                </c:pt>
                <c:pt idx="170">
                  <c:v>35657</c:v>
                </c:pt>
                <c:pt idx="171">
                  <c:v>35749</c:v>
                </c:pt>
                <c:pt idx="172">
                  <c:v>35841</c:v>
                </c:pt>
                <c:pt idx="173">
                  <c:v>35930</c:v>
                </c:pt>
                <c:pt idx="174">
                  <c:v>36022</c:v>
                </c:pt>
                <c:pt idx="175">
                  <c:v>36114</c:v>
                </c:pt>
                <c:pt idx="176">
                  <c:v>36206</c:v>
                </c:pt>
                <c:pt idx="177">
                  <c:v>36295</c:v>
                </c:pt>
                <c:pt idx="178">
                  <c:v>36387</c:v>
                </c:pt>
                <c:pt idx="179">
                  <c:v>36479</c:v>
                </c:pt>
                <c:pt idx="180">
                  <c:v>36571</c:v>
                </c:pt>
                <c:pt idx="181">
                  <c:v>36661</c:v>
                </c:pt>
                <c:pt idx="182">
                  <c:v>36753</c:v>
                </c:pt>
                <c:pt idx="183">
                  <c:v>36845</c:v>
                </c:pt>
                <c:pt idx="184">
                  <c:v>36937</c:v>
                </c:pt>
                <c:pt idx="185">
                  <c:v>37026</c:v>
                </c:pt>
                <c:pt idx="186">
                  <c:v>37118</c:v>
                </c:pt>
                <c:pt idx="187">
                  <c:v>37210</c:v>
                </c:pt>
                <c:pt idx="188">
                  <c:v>37302</c:v>
                </c:pt>
                <c:pt idx="189">
                  <c:v>37391</c:v>
                </c:pt>
                <c:pt idx="190">
                  <c:v>37483</c:v>
                </c:pt>
                <c:pt idx="191">
                  <c:v>37575</c:v>
                </c:pt>
                <c:pt idx="192">
                  <c:v>37667</c:v>
                </c:pt>
                <c:pt idx="193">
                  <c:v>37756</c:v>
                </c:pt>
                <c:pt idx="194">
                  <c:v>37848</c:v>
                </c:pt>
                <c:pt idx="195">
                  <c:v>37940</c:v>
                </c:pt>
                <c:pt idx="196">
                  <c:v>38032</c:v>
                </c:pt>
                <c:pt idx="197">
                  <c:v>38122</c:v>
                </c:pt>
                <c:pt idx="198">
                  <c:v>38214</c:v>
                </c:pt>
                <c:pt idx="199">
                  <c:v>38306</c:v>
                </c:pt>
                <c:pt idx="200">
                  <c:v>38398</c:v>
                </c:pt>
                <c:pt idx="201">
                  <c:v>38487</c:v>
                </c:pt>
                <c:pt idx="202">
                  <c:v>38579</c:v>
                </c:pt>
                <c:pt idx="203">
                  <c:v>38671</c:v>
                </c:pt>
                <c:pt idx="204">
                  <c:v>38763</c:v>
                </c:pt>
                <c:pt idx="205">
                  <c:v>38852</c:v>
                </c:pt>
                <c:pt idx="206">
                  <c:v>38944</c:v>
                </c:pt>
                <c:pt idx="207">
                  <c:v>39036</c:v>
                </c:pt>
                <c:pt idx="208">
                  <c:v>39128</c:v>
                </c:pt>
                <c:pt idx="209">
                  <c:v>39217</c:v>
                </c:pt>
                <c:pt idx="210">
                  <c:v>39309</c:v>
                </c:pt>
                <c:pt idx="211">
                  <c:v>39401</c:v>
                </c:pt>
                <c:pt idx="212">
                  <c:v>39493</c:v>
                </c:pt>
                <c:pt idx="213">
                  <c:v>39583</c:v>
                </c:pt>
                <c:pt idx="214">
                  <c:v>39675</c:v>
                </c:pt>
                <c:pt idx="215">
                  <c:v>39767</c:v>
                </c:pt>
                <c:pt idx="216">
                  <c:v>39859</c:v>
                </c:pt>
                <c:pt idx="217">
                  <c:v>39948</c:v>
                </c:pt>
                <c:pt idx="218">
                  <c:v>40040</c:v>
                </c:pt>
                <c:pt idx="219">
                  <c:v>40132</c:v>
                </c:pt>
                <c:pt idx="220">
                  <c:v>40224</c:v>
                </c:pt>
                <c:pt idx="221">
                  <c:v>40313</c:v>
                </c:pt>
                <c:pt idx="222">
                  <c:v>40405</c:v>
                </c:pt>
                <c:pt idx="223">
                  <c:v>40497</c:v>
                </c:pt>
                <c:pt idx="224">
                  <c:v>40589</c:v>
                </c:pt>
                <c:pt idx="225">
                  <c:v>40678</c:v>
                </c:pt>
                <c:pt idx="226">
                  <c:v>40770</c:v>
                </c:pt>
                <c:pt idx="227">
                  <c:v>40862</c:v>
                </c:pt>
                <c:pt idx="228">
                  <c:v>40954</c:v>
                </c:pt>
                <c:pt idx="229">
                  <c:v>41044</c:v>
                </c:pt>
                <c:pt idx="230">
                  <c:v>41136</c:v>
                </c:pt>
                <c:pt idx="231">
                  <c:v>41228</c:v>
                </c:pt>
                <c:pt idx="232">
                  <c:v>41320</c:v>
                </c:pt>
                <c:pt idx="233">
                  <c:v>41409</c:v>
                </c:pt>
                <c:pt idx="234">
                  <c:v>41501</c:v>
                </c:pt>
                <c:pt idx="235">
                  <c:v>41593</c:v>
                </c:pt>
                <c:pt idx="236">
                  <c:v>41685</c:v>
                </c:pt>
                <c:pt idx="237">
                  <c:v>41774</c:v>
                </c:pt>
                <c:pt idx="238">
                  <c:v>41866</c:v>
                </c:pt>
                <c:pt idx="239">
                  <c:v>41958</c:v>
                </c:pt>
                <c:pt idx="240">
                  <c:v>42050</c:v>
                </c:pt>
                <c:pt idx="241">
                  <c:v>42139</c:v>
                </c:pt>
                <c:pt idx="242">
                  <c:v>42231</c:v>
                </c:pt>
                <c:pt idx="243">
                  <c:v>42323</c:v>
                </c:pt>
                <c:pt idx="244">
                  <c:v>42415</c:v>
                </c:pt>
                <c:pt idx="245">
                  <c:v>42505</c:v>
                </c:pt>
                <c:pt idx="246">
                  <c:v>42597</c:v>
                </c:pt>
                <c:pt idx="247">
                  <c:v>42689</c:v>
                </c:pt>
                <c:pt idx="248">
                  <c:v>42781</c:v>
                </c:pt>
                <c:pt idx="249">
                  <c:v>42870</c:v>
                </c:pt>
                <c:pt idx="250">
                  <c:v>42962</c:v>
                </c:pt>
                <c:pt idx="251">
                  <c:v>43054</c:v>
                </c:pt>
                <c:pt idx="252">
                  <c:v>43146</c:v>
                </c:pt>
                <c:pt idx="253">
                  <c:v>43235</c:v>
                </c:pt>
                <c:pt idx="254">
                  <c:v>43327</c:v>
                </c:pt>
                <c:pt idx="255">
                  <c:v>43419</c:v>
                </c:pt>
                <c:pt idx="256">
                  <c:v>43511</c:v>
                </c:pt>
                <c:pt idx="257">
                  <c:v>43600</c:v>
                </c:pt>
                <c:pt idx="258">
                  <c:v>43692</c:v>
                </c:pt>
                <c:pt idx="259">
                  <c:v>43784</c:v>
                </c:pt>
                <c:pt idx="260">
                  <c:v>43876</c:v>
                </c:pt>
                <c:pt idx="261">
                  <c:v>43966</c:v>
                </c:pt>
                <c:pt idx="262">
                  <c:v>44058</c:v>
                </c:pt>
                <c:pt idx="263">
                  <c:v>44150</c:v>
                </c:pt>
                <c:pt idx="264">
                  <c:v>44242</c:v>
                </c:pt>
                <c:pt idx="265">
                  <c:v>44331</c:v>
                </c:pt>
                <c:pt idx="266">
                  <c:v>44423</c:v>
                </c:pt>
                <c:pt idx="267">
                  <c:v>44515</c:v>
                </c:pt>
                <c:pt idx="268">
                  <c:v>44607</c:v>
                </c:pt>
                <c:pt idx="269">
                  <c:v>44696</c:v>
                </c:pt>
                <c:pt idx="270">
                  <c:v>44788</c:v>
                </c:pt>
                <c:pt idx="271">
                  <c:v>44880</c:v>
                </c:pt>
                <c:pt idx="272">
                  <c:v>44972</c:v>
                </c:pt>
                <c:pt idx="273">
                  <c:v>45061</c:v>
                </c:pt>
                <c:pt idx="274">
                  <c:v>45153</c:v>
                </c:pt>
                <c:pt idx="275">
                  <c:v>45245</c:v>
                </c:pt>
                <c:pt idx="276">
                  <c:v>45337</c:v>
                </c:pt>
                <c:pt idx="277">
                  <c:v>45427</c:v>
                </c:pt>
                <c:pt idx="278">
                  <c:v>45519</c:v>
                </c:pt>
                <c:pt idx="279">
                  <c:v>45611</c:v>
                </c:pt>
                <c:pt idx="280">
                  <c:v>45703</c:v>
                </c:pt>
                <c:pt idx="281">
                  <c:v>45792</c:v>
                </c:pt>
                <c:pt idx="282">
                  <c:v>45884</c:v>
                </c:pt>
                <c:pt idx="283">
                  <c:v>45976</c:v>
                </c:pt>
                <c:pt idx="284">
                  <c:v>46068</c:v>
                </c:pt>
                <c:pt idx="285">
                  <c:v>46157</c:v>
                </c:pt>
                <c:pt idx="286">
                  <c:v>46249</c:v>
                </c:pt>
                <c:pt idx="287">
                  <c:v>46341</c:v>
                </c:pt>
              </c:numCache>
            </c:numRef>
          </c:cat>
          <c:val>
            <c:numRef>
              <c:f>FOMCTaylor93UR!$H$3:$H$827</c:f>
              <c:numCache>
                <c:formatCode>0.00</c:formatCode>
                <c:ptCount val="82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1.6488525936318199</c:v>
                </c:pt>
                <c:pt idx="229">
                  <c:v>1.4538614872656686</c:v>
                </c:pt>
                <c:pt idx="230">
                  <c:v>1.2000721563825532</c:v>
                </c:pt>
                <c:pt idx="231">
                  <c:v>1.4815478135826066</c:v>
                </c:pt>
                <c:pt idx="232">
                  <c:v>1.1822783713855882</c:v>
                </c:pt>
                <c:pt idx="233">
                  <c:v>1.1835336819218951</c:v>
                </c:pt>
                <c:pt idx="234">
                  <c:v>1.5752437569203317</c:v>
                </c:pt>
                <c:pt idx="235">
                  <c:v>1.8254561994969851</c:v>
                </c:pt>
                <c:pt idx="236">
                  <c:v>1.9127449830666352</c:v>
                </c:pt>
                <c:pt idx="237">
                  <c:v>2.3808258207178139</c:v>
                </c:pt>
                <c:pt idx="238">
                  <c:v>2.385769955736285</c:v>
                </c:pt>
                <c:pt idx="239">
                  <c:v>2.5082431833997703</c:v>
                </c:pt>
                <c:pt idx="240">
                  <c:v>2.2840457846774669</c:v>
                </c:pt>
                <c:pt idx="241">
                  <c:v>2.3129170721837853</c:v>
                </c:pt>
                <c:pt idx="242">
                  <c:v>2.3672340092790334</c:v>
                </c:pt>
                <c:pt idx="243">
                  <c:v>2.2009141322242427</c:v>
                </c:pt>
                <c:pt idx="244">
                  <c:v>2.4642999501743867</c:v>
                </c:pt>
                <c:pt idx="245">
                  <c:v>2.3205704541931609</c:v>
                </c:pt>
                <c:pt idx="246">
                  <c:v>2.3574729338566378</c:v>
                </c:pt>
                <c:pt idx="247">
                  <c:v>2.6757874447264562</c:v>
                </c:pt>
                <c:pt idx="248">
                  <c:v>2.9878336710121491</c:v>
                </c:pt>
                <c:pt idx="249">
                  <c:v>2.7298620015875734</c:v>
                </c:pt>
                <c:pt idx="250">
                  <c:v>2.3295742179979713</c:v>
                </c:pt>
                <c:pt idx="251">
                  <c:v>2.4993402539348861</c:v>
                </c:pt>
                <c:pt idx="252">
                  <c:v>2.9099442478824806</c:v>
                </c:pt>
                <c:pt idx="253">
                  <c:v>3.3085246758364213</c:v>
                </c:pt>
                <c:pt idx="254">
                  <c:v>3.5675678082624871</c:v>
                </c:pt>
                <c:pt idx="255">
                  <c:v>3.3425251239625782</c:v>
                </c:pt>
                <c:pt idx="256">
                  <c:v>2.8025610623666259</c:v>
                </c:pt>
                <c:pt idx="257">
                  <c:v>2.6113192990731986</c:v>
                </c:pt>
                <c:pt idx="258">
                  <c:v>2.5750917616939226</c:v>
                </c:pt>
                <c:pt idx="259">
                  <c:v>2.3496294562758271</c:v>
                </c:pt>
                <c:pt idx="260">
                  <c:v>2.1914565608691627</c:v>
                </c:pt>
                <c:pt idx="261">
                  <c:v>-7.8757127797442692</c:v>
                </c:pt>
                <c:pt idx="262">
                  <c:v>-3.1396460242364701</c:v>
                </c:pt>
                <c:pt idx="263">
                  <c:v>-0.97457279934451346</c:v>
                </c:pt>
                <c:pt idx="264">
                  <c:v>1.7409535097861362E-2</c:v>
                </c:pt>
                <c:pt idx="265">
                  <c:v>2.7607961437783253</c:v>
                </c:pt>
                <c:pt idx="266">
                  <c:v>4.3138227959605864</c:v>
                </c:pt>
                <c:pt idx="267">
                  <c:v>6.477445135280929</c:v>
                </c:pt>
                <c:pt idx="268">
                  <c:v>7.6790189597047593</c:v>
                </c:pt>
                <c:pt idx="269">
                  <c:v>7.5540937120952751</c:v>
                </c:pt>
                <c:pt idx="270">
                  <c:v>8.0823316801786049</c:v>
                </c:pt>
                <c:pt idx="271">
                  <c:v>7.9149441382841177</c:v>
                </c:pt>
                <c:pt idx="272">
                  <c:v>7.3797276204550251</c:v>
                </c:pt>
                <c:pt idx="273">
                  <c:v>7.0802871955474869</c:v>
                </c:pt>
                <c:pt idx="274">
                  <c:v>5.8184468786255952</c:v>
                </c:pt>
                <c:pt idx="275">
                  <c:v>4.8597019984040379</c:v>
                </c:pt>
                <c:pt idx="276">
                  <c:v>4.5328252506823876</c:v>
                </c:pt>
                <c:pt idx="277">
                  <c:v>4.1078120580484496</c:v>
                </c:pt>
                <c:pt idx="278">
                  <c:v>4.040784785319814</c:v>
                </c:pt>
                <c:pt idx="279">
                  <c:v>4.2664403425356623</c:v>
                </c:pt>
                <c:pt idx="280">
                  <c:v>4.0646633112931223</c:v>
                </c:pt>
                <c:pt idx="281">
                  <c:v>4.0777445647735373</c:v>
                </c:pt>
                <c:pt idx="282">
                  <c:v>4.0722449576147257</c:v>
                </c:pt>
                <c:pt idx="283">
                  <c:v>3.8491600874186576</c:v>
                </c:pt>
                <c:pt idx="284">
                  <c:v>4.4017531500664235</c:v>
                </c:pt>
                <c:pt idx="285">
                  <c:v>4.6100205311610152</c:v>
                </c:pt>
                <c:pt idx="286">
                  <c:v>4.779373930780368</c:v>
                </c:pt>
                <c:pt idx="287">
                  <c:v>5.1031213879470085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10-4A5A-A89C-8F7623BB9F9A}"/>
            </c:ext>
          </c:extLst>
        </c:ser>
        <c:ser>
          <c:idx val="3"/>
          <c:order val="3"/>
          <c:tx>
            <c:strRef>
              <c:f>FOMCTaylor99UR!$H$2</c:f>
              <c:strCache>
                <c:ptCount val="1"/>
                <c:pt idx="0">
                  <c:v>FOMCTaylor99UR:  pi=Core PCE,piTarget=2%,Rstar=FOMC Median,Gap=FOMC U3 gap,Smoothing=0,Gap weight=1.0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FOMCTaylor99UR!$G$3:$G$827</c:f>
              <c:numCache>
                <c:formatCode>m/d/yyyy</c:formatCode>
                <c:ptCount val="825"/>
                <c:pt idx="0">
                  <c:v>20135</c:v>
                </c:pt>
                <c:pt idx="1">
                  <c:v>20224</c:v>
                </c:pt>
                <c:pt idx="2">
                  <c:v>20316</c:v>
                </c:pt>
                <c:pt idx="3">
                  <c:v>20408</c:v>
                </c:pt>
                <c:pt idx="4">
                  <c:v>20500</c:v>
                </c:pt>
                <c:pt idx="5">
                  <c:v>20590</c:v>
                </c:pt>
                <c:pt idx="6">
                  <c:v>20682</c:v>
                </c:pt>
                <c:pt idx="7">
                  <c:v>20774</c:v>
                </c:pt>
                <c:pt idx="8">
                  <c:v>20866</c:v>
                </c:pt>
                <c:pt idx="9">
                  <c:v>20955</c:v>
                </c:pt>
                <c:pt idx="10">
                  <c:v>21047</c:v>
                </c:pt>
                <c:pt idx="11">
                  <c:v>21139</c:v>
                </c:pt>
                <c:pt idx="12">
                  <c:v>21231</c:v>
                </c:pt>
                <c:pt idx="13">
                  <c:v>21320</c:v>
                </c:pt>
                <c:pt idx="14">
                  <c:v>21412</c:v>
                </c:pt>
                <c:pt idx="15">
                  <c:v>21504</c:v>
                </c:pt>
                <c:pt idx="16">
                  <c:v>21596</c:v>
                </c:pt>
                <c:pt idx="17">
                  <c:v>21685</c:v>
                </c:pt>
                <c:pt idx="18">
                  <c:v>21777</c:v>
                </c:pt>
                <c:pt idx="19">
                  <c:v>21869</c:v>
                </c:pt>
                <c:pt idx="20">
                  <c:v>21961</c:v>
                </c:pt>
                <c:pt idx="21">
                  <c:v>22051</c:v>
                </c:pt>
                <c:pt idx="22">
                  <c:v>22143</c:v>
                </c:pt>
                <c:pt idx="23">
                  <c:v>22235</c:v>
                </c:pt>
                <c:pt idx="24">
                  <c:v>22327</c:v>
                </c:pt>
                <c:pt idx="25">
                  <c:v>22416</c:v>
                </c:pt>
                <c:pt idx="26">
                  <c:v>22508</c:v>
                </c:pt>
                <c:pt idx="27">
                  <c:v>22600</c:v>
                </c:pt>
                <c:pt idx="28">
                  <c:v>22692</c:v>
                </c:pt>
                <c:pt idx="29">
                  <c:v>22781</c:v>
                </c:pt>
                <c:pt idx="30">
                  <c:v>22873</c:v>
                </c:pt>
                <c:pt idx="31">
                  <c:v>22965</c:v>
                </c:pt>
                <c:pt idx="32">
                  <c:v>23057</c:v>
                </c:pt>
                <c:pt idx="33">
                  <c:v>23146</c:v>
                </c:pt>
                <c:pt idx="34">
                  <c:v>23238</c:v>
                </c:pt>
                <c:pt idx="35">
                  <c:v>23330</c:v>
                </c:pt>
                <c:pt idx="36">
                  <c:v>23422</c:v>
                </c:pt>
                <c:pt idx="37">
                  <c:v>23512</c:v>
                </c:pt>
                <c:pt idx="38">
                  <c:v>23604</c:v>
                </c:pt>
                <c:pt idx="39">
                  <c:v>23696</c:v>
                </c:pt>
                <c:pt idx="40">
                  <c:v>23788</c:v>
                </c:pt>
                <c:pt idx="41">
                  <c:v>23877</c:v>
                </c:pt>
                <c:pt idx="42">
                  <c:v>23969</c:v>
                </c:pt>
                <c:pt idx="43">
                  <c:v>24061</c:v>
                </c:pt>
                <c:pt idx="44">
                  <c:v>24153</c:v>
                </c:pt>
                <c:pt idx="45">
                  <c:v>24242</c:v>
                </c:pt>
                <c:pt idx="46">
                  <c:v>24334</c:v>
                </c:pt>
                <c:pt idx="47">
                  <c:v>24426</c:v>
                </c:pt>
                <c:pt idx="48">
                  <c:v>24518</c:v>
                </c:pt>
                <c:pt idx="49">
                  <c:v>24607</c:v>
                </c:pt>
                <c:pt idx="50">
                  <c:v>24699</c:v>
                </c:pt>
                <c:pt idx="51">
                  <c:v>24791</c:v>
                </c:pt>
                <c:pt idx="52">
                  <c:v>24883</c:v>
                </c:pt>
                <c:pt idx="53">
                  <c:v>24973</c:v>
                </c:pt>
                <c:pt idx="54">
                  <c:v>25065</c:v>
                </c:pt>
                <c:pt idx="55">
                  <c:v>25157</c:v>
                </c:pt>
                <c:pt idx="56">
                  <c:v>25249</c:v>
                </c:pt>
                <c:pt idx="57">
                  <c:v>25338</c:v>
                </c:pt>
                <c:pt idx="58">
                  <c:v>25430</c:v>
                </c:pt>
                <c:pt idx="59">
                  <c:v>25522</c:v>
                </c:pt>
                <c:pt idx="60">
                  <c:v>25614</c:v>
                </c:pt>
                <c:pt idx="61">
                  <c:v>25703</c:v>
                </c:pt>
                <c:pt idx="62">
                  <c:v>25795</c:v>
                </c:pt>
                <c:pt idx="63">
                  <c:v>25887</c:v>
                </c:pt>
                <c:pt idx="64">
                  <c:v>25979</c:v>
                </c:pt>
                <c:pt idx="65">
                  <c:v>26068</c:v>
                </c:pt>
                <c:pt idx="66">
                  <c:v>26160</c:v>
                </c:pt>
                <c:pt idx="67">
                  <c:v>26252</c:v>
                </c:pt>
                <c:pt idx="68">
                  <c:v>26344</c:v>
                </c:pt>
                <c:pt idx="69">
                  <c:v>26434</c:v>
                </c:pt>
                <c:pt idx="70">
                  <c:v>26526</c:v>
                </c:pt>
                <c:pt idx="71">
                  <c:v>26618</c:v>
                </c:pt>
                <c:pt idx="72">
                  <c:v>26710</c:v>
                </c:pt>
                <c:pt idx="73">
                  <c:v>26799</c:v>
                </c:pt>
                <c:pt idx="74">
                  <c:v>26891</c:v>
                </c:pt>
                <c:pt idx="75">
                  <c:v>26983</c:v>
                </c:pt>
                <c:pt idx="76">
                  <c:v>27075</c:v>
                </c:pt>
                <c:pt idx="77">
                  <c:v>27164</c:v>
                </c:pt>
                <c:pt idx="78">
                  <c:v>27256</c:v>
                </c:pt>
                <c:pt idx="79">
                  <c:v>27348</c:v>
                </c:pt>
                <c:pt idx="80">
                  <c:v>27440</c:v>
                </c:pt>
                <c:pt idx="81">
                  <c:v>27529</c:v>
                </c:pt>
                <c:pt idx="82">
                  <c:v>27621</c:v>
                </c:pt>
                <c:pt idx="83">
                  <c:v>27713</c:v>
                </c:pt>
                <c:pt idx="84">
                  <c:v>27805</c:v>
                </c:pt>
                <c:pt idx="85">
                  <c:v>27895</c:v>
                </c:pt>
                <c:pt idx="86">
                  <c:v>27987</c:v>
                </c:pt>
                <c:pt idx="87">
                  <c:v>28079</c:v>
                </c:pt>
                <c:pt idx="88">
                  <c:v>28171</c:v>
                </c:pt>
                <c:pt idx="89">
                  <c:v>28260</c:v>
                </c:pt>
                <c:pt idx="90">
                  <c:v>28352</c:v>
                </c:pt>
                <c:pt idx="91">
                  <c:v>28444</c:v>
                </c:pt>
                <c:pt idx="92">
                  <c:v>28536</c:v>
                </c:pt>
                <c:pt idx="93">
                  <c:v>28625</c:v>
                </c:pt>
                <c:pt idx="94">
                  <c:v>28717</c:v>
                </c:pt>
                <c:pt idx="95">
                  <c:v>28809</c:v>
                </c:pt>
                <c:pt idx="96">
                  <c:v>28901</c:v>
                </c:pt>
                <c:pt idx="97">
                  <c:v>28990</c:v>
                </c:pt>
                <c:pt idx="98">
                  <c:v>29082</c:v>
                </c:pt>
                <c:pt idx="99">
                  <c:v>29174</c:v>
                </c:pt>
                <c:pt idx="100">
                  <c:v>29266</c:v>
                </c:pt>
                <c:pt idx="101">
                  <c:v>29356</c:v>
                </c:pt>
                <c:pt idx="102">
                  <c:v>29448</c:v>
                </c:pt>
                <c:pt idx="103">
                  <c:v>29540</c:v>
                </c:pt>
                <c:pt idx="104">
                  <c:v>29632</c:v>
                </c:pt>
                <c:pt idx="105">
                  <c:v>29721</c:v>
                </c:pt>
                <c:pt idx="106">
                  <c:v>29813</c:v>
                </c:pt>
                <c:pt idx="107">
                  <c:v>29905</c:v>
                </c:pt>
                <c:pt idx="108">
                  <c:v>29997</c:v>
                </c:pt>
                <c:pt idx="109">
                  <c:v>30086</c:v>
                </c:pt>
                <c:pt idx="110">
                  <c:v>30178</c:v>
                </c:pt>
                <c:pt idx="111">
                  <c:v>30270</c:v>
                </c:pt>
                <c:pt idx="112">
                  <c:v>30362</c:v>
                </c:pt>
                <c:pt idx="113">
                  <c:v>30451</c:v>
                </c:pt>
                <c:pt idx="114">
                  <c:v>30543</c:v>
                </c:pt>
                <c:pt idx="115">
                  <c:v>30635</c:v>
                </c:pt>
                <c:pt idx="116">
                  <c:v>30727</c:v>
                </c:pt>
                <c:pt idx="117">
                  <c:v>30817</c:v>
                </c:pt>
                <c:pt idx="118">
                  <c:v>30909</c:v>
                </c:pt>
                <c:pt idx="119">
                  <c:v>31001</c:v>
                </c:pt>
                <c:pt idx="120">
                  <c:v>31093</c:v>
                </c:pt>
                <c:pt idx="121">
                  <c:v>31182</c:v>
                </c:pt>
                <c:pt idx="122">
                  <c:v>31274</c:v>
                </c:pt>
                <c:pt idx="123">
                  <c:v>31366</c:v>
                </c:pt>
                <c:pt idx="124">
                  <c:v>31458</c:v>
                </c:pt>
                <c:pt idx="125">
                  <c:v>31547</c:v>
                </c:pt>
                <c:pt idx="126">
                  <c:v>31639</c:v>
                </c:pt>
                <c:pt idx="127">
                  <c:v>31731</c:v>
                </c:pt>
                <c:pt idx="128">
                  <c:v>31823</c:v>
                </c:pt>
                <c:pt idx="129">
                  <c:v>31912</c:v>
                </c:pt>
                <c:pt idx="130">
                  <c:v>32004</c:v>
                </c:pt>
                <c:pt idx="131">
                  <c:v>32096</c:v>
                </c:pt>
                <c:pt idx="132">
                  <c:v>32188</c:v>
                </c:pt>
                <c:pt idx="133">
                  <c:v>32278</c:v>
                </c:pt>
                <c:pt idx="134">
                  <c:v>32370</c:v>
                </c:pt>
                <c:pt idx="135">
                  <c:v>32462</c:v>
                </c:pt>
                <c:pt idx="136">
                  <c:v>32554</c:v>
                </c:pt>
                <c:pt idx="137">
                  <c:v>32643</c:v>
                </c:pt>
                <c:pt idx="138">
                  <c:v>32735</c:v>
                </c:pt>
                <c:pt idx="139">
                  <c:v>32827</c:v>
                </c:pt>
                <c:pt idx="140">
                  <c:v>32919</c:v>
                </c:pt>
                <c:pt idx="141">
                  <c:v>33008</c:v>
                </c:pt>
                <c:pt idx="142">
                  <c:v>33100</c:v>
                </c:pt>
                <c:pt idx="143">
                  <c:v>33192</c:v>
                </c:pt>
                <c:pt idx="144">
                  <c:v>33284</c:v>
                </c:pt>
                <c:pt idx="145">
                  <c:v>33373</c:v>
                </c:pt>
                <c:pt idx="146">
                  <c:v>33465</c:v>
                </c:pt>
                <c:pt idx="147">
                  <c:v>33557</c:v>
                </c:pt>
                <c:pt idx="148">
                  <c:v>33649</c:v>
                </c:pt>
                <c:pt idx="149">
                  <c:v>33739</c:v>
                </c:pt>
                <c:pt idx="150">
                  <c:v>33831</c:v>
                </c:pt>
                <c:pt idx="151">
                  <c:v>33923</c:v>
                </c:pt>
                <c:pt idx="152">
                  <c:v>34015</c:v>
                </c:pt>
                <c:pt idx="153">
                  <c:v>34104</c:v>
                </c:pt>
                <c:pt idx="154">
                  <c:v>34196</c:v>
                </c:pt>
                <c:pt idx="155">
                  <c:v>34288</c:v>
                </c:pt>
                <c:pt idx="156">
                  <c:v>34380</c:v>
                </c:pt>
                <c:pt idx="157">
                  <c:v>34469</c:v>
                </c:pt>
                <c:pt idx="158">
                  <c:v>34561</c:v>
                </c:pt>
                <c:pt idx="159">
                  <c:v>34653</c:v>
                </c:pt>
                <c:pt idx="160">
                  <c:v>34745</c:v>
                </c:pt>
                <c:pt idx="161">
                  <c:v>34834</c:v>
                </c:pt>
                <c:pt idx="162">
                  <c:v>34926</c:v>
                </c:pt>
                <c:pt idx="163">
                  <c:v>35018</c:v>
                </c:pt>
                <c:pt idx="164">
                  <c:v>35110</c:v>
                </c:pt>
                <c:pt idx="165">
                  <c:v>35200</c:v>
                </c:pt>
                <c:pt idx="166">
                  <c:v>35292</c:v>
                </c:pt>
                <c:pt idx="167">
                  <c:v>35384</c:v>
                </c:pt>
                <c:pt idx="168">
                  <c:v>35476</c:v>
                </c:pt>
                <c:pt idx="169">
                  <c:v>35565</c:v>
                </c:pt>
                <c:pt idx="170">
                  <c:v>35657</c:v>
                </c:pt>
                <c:pt idx="171">
                  <c:v>35749</c:v>
                </c:pt>
                <c:pt idx="172">
                  <c:v>35841</c:v>
                </c:pt>
                <c:pt idx="173">
                  <c:v>35930</c:v>
                </c:pt>
                <c:pt idx="174">
                  <c:v>36022</c:v>
                </c:pt>
                <c:pt idx="175">
                  <c:v>36114</c:v>
                </c:pt>
                <c:pt idx="176">
                  <c:v>36206</c:v>
                </c:pt>
                <c:pt idx="177">
                  <c:v>36295</c:v>
                </c:pt>
                <c:pt idx="178">
                  <c:v>36387</c:v>
                </c:pt>
                <c:pt idx="179">
                  <c:v>36479</c:v>
                </c:pt>
                <c:pt idx="180">
                  <c:v>36571</c:v>
                </c:pt>
                <c:pt idx="181">
                  <c:v>36661</c:v>
                </c:pt>
                <c:pt idx="182">
                  <c:v>36753</c:v>
                </c:pt>
                <c:pt idx="183">
                  <c:v>36845</c:v>
                </c:pt>
                <c:pt idx="184">
                  <c:v>36937</c:v>
                </c:pt>
                <c:pt idx="185">
                  <c:v>37026</c:v>
                </c:pt>
                <c:pt idx="186">
                  <c:v>37118</c:v>
                </c:pt>
                <c:pt idx="187">
                  <c:v>37210</c:v>
                </c:pt>
                <c:pt idx="188">
                  <c:v>37302</c:v>
                </c:pt>
                <c:pt idx="189">
                  <c:v>37391</c:v>
                </c:pt>
                <c:pt idx="190">
                  <c:v>37483</c:v>
                </c:pt>
                <c:pt idx="191">
                  <c:v>37575</c:v>
                </c:pt>
                <c:pt idx="192">
                  <c:v>37667</c:v>
                </c:pt>
                <c:pt idx="193">
                  <c:v>37756</c:v>
                </c:pt>
                <c:pt idx="194">
                  <c:v>37848</c:v>
                </c:pt>
                <c:pt idx="195">
                  <c:v>37940</c:v>
                </c:pt>
                <c:pt idx="196">
                  <c:v>38032</c:v>
                </c:pt>
                <c:pt idx="197">
                  <c:v>38122</c:v>
                </c:pt>
                <c:pt idx="198">
                  <c:v>38214</c:v>
                </c:pt>
                <c:pt idx="199">
                  <c:v>38306</c:v>
                </c:pt>
                <c:pt idx="200">
                  <c:v>38398</c:v>
                </c:pt>
                <c:pt idx="201">
                  <c:v>38487</c:v>
                </c:pt>
                <c:pt idx="202">
                  <c:v>38579</c:v>
                </c:pt>
                <c:pt idx="203">
                  <c:v>38671</c:v>
                </c:pt>
                <c:pt idx="204">
                  <c:v>38763</c:v>
                </c:pt>
                <c:pt idx="205">
                  <c:v>38852</c:v>
                </c:pt>
                <c:pt idx="206">
                  <c:v>38944</c:v>
                </c:pt>
                <c:pt idx="207">
                  <c:v>39036</c:v>
                </c:pt>
                <c:pt idx="208">
                  <c:v>39128</c:v>
                </c:pt>
                <c:pt idx="209">
                  <c:v>39217</c:v>
                </c:pt>
                <c:pt idx="210">
                  <c:v>39309</c:v>
                </c:pt>
                <c:pt idx="211">
                  <c:v>39401</c:v>
                </c:pt>
                <c:pt idx="212">
                  <c:v>39493</c:v>
                </c:pt>
                <c:pt idx="213">
                  <c:v>39583</c:v>
                </c:pt>
                <c:pt idx="214">
                  <c:v>39675</c:v>
                </c:pt>
                <c:pt idx="215">
                  <c:v>39767</c:v>
                </c:pt>
                <c:pt idx="216">
                  <c:v>39859</c:v>
                </c:pt>
                <c:pt idx="217">
                  <c:v>39948</c:v>
                </c:pt>
                <c:pt idx="218">
                  <c:v>40040</c:v>
                </c:pt>
                <c:pt idx="219">
                  <c:v>40132</c:v>
                </c:pt>
                <c:pt idx="220">
                  <c:v>40224</c:v>
                </c:pt>
                <c:pt idx="221">
                  <c:v>40313</c:v>
                </c:pt>
                <c:pt idx="222">
                  <c:v>40405</c:v>
                </c:pt>
                <c:pt idx="223">
                  <c:v>40497</c:v>
                </c:pt>
                <c:pt idx="224">
                  <c:v>40589</c:v>
                </c:pt>
                <c:pt idx="225">
                  <c:v>40678</c:v>
                </c:pt>
                <c:pt idx="226">
                  <c:v>40770</c:v>
                </c:pt>
                <c:pt idx="227">
                  <c:v>40862</c:v>
                </c:pt>
                <c:pt idx="228">
                  <c:v>40954</c:v>
                </c:pt>
                <c:pt idx="229">
                  <c:v>41044</c:v>
                </c:pt>
                <c:pt idx="230">
                  <c:v>41136</c:v>
                </c:pt>
                <c:pt idx="231">
                  <c:v>41228</c:v>
                </c:pt>
                <c:pt idx="232">
                  <c:v>41320</c:v>
                </c:pt>
                <c:pt idx="233">
                  <c:v>41409</c:v>
                </c:pt>
                <c:pt idx="234">
                  <c:v>41501</c:v>
                </c:pt>
                <c:pt idx="235">
                  <c:v>41593</c:v>
                </c:pt>
                <c:pt idx="236">
                  <c:v>41685</c:v>
                </c:pt>
                <c:pt idx="237">
                  <c:v>41774</c:v>
                </c:pt>
                <c:pt idx="238">
                  <c:v>41866</c:v>
                </c:pt>
                <c:pt idx="239">
                  <c:v>41958</c:v>
                </c:pt>
                <c:pt idx="240">
                  <c:v>42050</c:v>
                </c:pt>
                <c:pt idx="241">
                  <c:v>42139</c:v>
                </c:pt>
                <c:pt idx="242">
                  <c:v>42231</c:v>
                </c:pt>
                <c:pt idx="243">
                  <c:v>42323</c:v>
                </c:pt>
                <c:pt idx="244">
                  <c:v>42415</c:v>
                </c:pt>
                <c:pt idx="245">
                  <c:v>42505</c:v>
                </c:pt>
                <c:pt idx="246">
                  <c:v>42597</c:v>
                </c:pt>
                <c:pt idx="247">
                  <c:v>42689</c:v>
                </c:pt>
                <c:pt idx="248">
                  <c:v>42781</c:v>
                </c:pt>
                <c:pt idx="249">
                  <c:v>42870</c:v>
                </c:pt>
                <c:pt idx="250">
                  <c:v>42962</c:v>
                </c:pt>
                <c:pt idx="251">
                  <c:v>43054</c:v>
                </c:pt>
                <c:pt idx="252">
                  <c:v>43146</c:v>
                </c:pt>
                <c:pt idx="253">
                  <c:v>43235</c:v>
                </c:pt>
                <c:pt idx="254">
                  <c:v>43327</c:v>
                </c:pt>
                <c:pt idx="255">
                  <c:v>43419</c:v>
                </c:pt>
                <c:pt idx="256">
                  <c:v>43511</c:v>
                </c:pt>
                <c:pt idx="257">
                  <c:v>43600</c:v>
                </c:pt>
                <c:pt idx="258">
                  <c:v>43692</c:v>
                </c:pt>
                <c:pt idx="259">
                  <c:v>43784</c:v>
                </c:pt>
                <c:pt idx="260">
                  <c:v>43876</c:v>
                </c:pt>
                <c:pt idx="261">
                  <c:v>43966</c:v>
                </c:pt>
                <c:pt idx="262">
                  <c:v>44058</c:v>
                </c:pt>
                <c:pt idx="263">
                  <c:v>44150</c:v>
                </c:pt>
                <c:pt idx="264">
                  <c:v>44242</c:v>
                </c:pt>
                <c:pt idx="265">
                  <c:v>44331</c:v>
                </c:pt>
                <c:pt idx="266">
                  <c:v>44423</c:v>
                </c:pt>
                <c:pt idx="267">
                  <c:v>44515</c:v>
                </c:pt>
                <c:pt idx="268">
                  <c:v>44607</c:v>
                </c:pt>
                <c:pt idx="269">
                  <c:v>44696</c:v>
                </c:pt>
                <c:pt idx="270">
                  <c:v>44788</c:v>
                </c:pt>
                <c:pt idx="271">
                  <c:v>44880</c:v>
                </c:pt>
                <c:pt idx="272">
                  <c:v>44972</c:v>
                </c:pt>
                <c:pt idx="273">
                  <c:v>45061</c:v>
                </c:pt>
                <c:pt idx="274">
                  <c:v>45153</c:v>
                </c:pt>
                <c:pt idx="275">
                  <c:v>45245</c:v>
                </c:pt>
                <c:pt idx="276">
                  <c:v>45337</c:v>
                </c:pt>
                <c:pt idx="277">
                  <c:v>45427</c:v>
                </c:pt>
                <c:pt idx="278">
                  <c:v>45519</c:v>
                </c:pt>
                <c:pt idx="279">
                  <c:v>45611</c:v>
                </c:pt>
                <c:pt idx="280">
                  <c:v>45703</c:v>
                </c:pt>
                <c:pt idx="281">
                  <c:v>45792</c:v>
                </c:pt>
                <c:pt idx="282">
                  <c:v>45884</c:v>
                </c:pt>
                <c:pt idx="283">
                  <c:v>45976</c:v>
                </c:pt>
                <c:pt idx="284">
                  <c:v>46068</c:v>
                </c:pt>
                <c:pt idx="285">
                  <c:v>46157</c:v>
                </c:pt>
                <c:pt idx="286">
                  <c:v>46249</c:v>
                </c:pt>
                <c:pt idx="287">
                  <c:v>46341</c:v>
                </c:pt>
              </c:numCache>
            </c:numRef>
          </c:cat>
          <c:val>
            <c:numRef>
              <c:f>FOMCTaylor99UR!$H$3:$H$827</c:f>
              <c:numCache>
                <c:formatCode>0.00</c:formatCode>
                <c:ptCount val="82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-1.0178140730348488</c:v>
                </c:pt>
                <c:pt idx="229">
                  <c:v>-1.146138512734332</c:v>
                </c:pt>
                <c:pt idx="230">
                  <c:v>-1.2332611769507813</c:v>
                </c:pt>
                <c:pt idx="231">
                  <c:v>-0.7184521864173945</c:v>
                </c:pt>
                <c:pt idx="232">
                  <c:v>-0.95105496194774641</c:v>
                </c:pt>
                <c:pt idx="233">
                  <c:v>-0.74979965141144023</c:v>
                </c:pt>
                <c:pt idx="234">
                  <c:v>-0.12475624307966759</c:v>
                </c:pt>
                <c:pt idx="235">
                  <c:v>0.39212286616365155</c:v>
                </c:pt>
                <c:pt idx="236">
                  <c:v>0.67941164973330181</c:v>
                </c:pt>
                <c:pt idx="237">
                  <c:v>1.5474924873844809</c:v>
                </c:pt>
                <c:pt idx="238">
                  <c:v>1.6691032890696165</c:v>
                </c:pt>
                <c:pt idx="239">
                  <c:v>2.1582431833997688</c:v>
                </c:pt>
                <c:pt idx="240">
                  <c:v>1.9340457846774655</c:v>
                </c:pt>
                <c:pt idx="241">
                  <c:v>1.9795837388504514</c:v>
                </c:pt>
                <c:pt idx="242">
                  <c:v>2.3339006759456993</c:v>
                </c:pt>
                <c:pt idx="243">
                  <c:v>2.1175807988909097</c:v>
                </c:pt>
                <c:pt idx="244">
                  <c:v>2.4309666168410535</c:v>
                </c:pt>
                <c:pt idx="245">
                  <c:v>2.2372371208598278</c:v>
                </c:pt>
                <c:pt idx="246">
                  <c:v>2.307472933856638</c:v>
                </c:pt>
                <c:pt idx="247">
                  <c:v>2.7591207780597893</c:v>
                </c:pt>
                <c:pt idx="248">
                  <c:v>3.2711670043454815</c:v>
                </c:pt>
                <c:pt idx="249">
                  <c:v>3.0798620015875731</c:v>
                </c:pt>
                <c:pt idx="250">
                  <c:v>2.6462408846646386</c:v>
                </c:pt>
                <c:pt idx="251">
                  <c:v>2.9160069206015531</c:v>
                </c:pt>
                <c:pt idx="252">
                  <c:v>3.393277581215814</c:v>
                </c:pt>
                <c:pt idx="253">
                  <c:v>3.8418580091697536</c:v>
                </c:pt>
                <c:pt idx="254">
                  <c:v>4.2509011415958193</c:v>
                </c:pt>
                <c:pt idx="255">
                  <c:v>3.8925251239625775</c:v>
                </c:pt>
                <c:pt idx="256">
                  <c:v>3.2525610623666257</c:v>
                </c:pt>
                <c:pt idx="257">
                  <c:v>3.2113192990731987</c:v>
                </c:pt>
                <c:pt idx="258">
                  <c:v>3.1417584283605895</c:v>
                </c:pt>
                <c:pt idx="259">
                  <c:v>2.8662961229424933</c:v>
                </c:pt>
                <c:pt idx="260">
                  <c:v>2.4747898942024955</c:v>
                </c:pt>
                <c:pt idx="261">
                  <c:v>-16.734046113077603</c:v>
                </c:pt>
                <c:pt idx="262">
                  <c:v>-7.822979357569805</c:v>
                </c:pt>
                <c:pt idx="263">
                  <c:v>-3.6412394660111804</c:v>
                </c:pt>
                <c:pt idx="264">
                  <c:v>-2.1492571315688065</c:v>
                </c:pt>
                <c:pt idx="265">
                  <c:v>0.87746281044499241</c:v>
                </c:pt>
                <c:pt idx="266">
                  <c:v>3.2971561292939198</c:v>
                </c:pt>
                <c:pt idx="267">
                  <c:v>6.3274451352809287</c:v>
                </c:pt>
                <c:pt idx="268">
                  <c:v>7.7123522930380917</c:v>
                </c:pt>
                <c:pt idx="269">
                  <c:v>7.7707603787619419</c:v>
                </c:pt>
                <c:pt idx="270">
                  <c:v>8.5323316801786042</c:v>
                </c:pt>
                <c:pt idx="271">
                  <c:v>8.3982774716174511</c:v>
                </c:pt>
                <c:pt idx="272">
                  <c:v>7.8963942871216917</c:v>
                </c:pt>
                <c:pt idx="273">
                  <c:v>7.5969538622141535</c:v>
                </c:pt>
                <c:pt idx="274">
                  <c:v>6.2351135452922621</c:v>
                </c:pt>
                <c:pt idx="275">
                  <c:v>5.1097019984040379</c:v>
                </c:pt>
                <c:pt idx="276">
                  <c:v>4.7494919173490544</c:v>
                </c:pt>
                <c:pt idx="277">
                  <c:v>4.2244787247151159</c:v>
                </c:pt>
                <c:pt idx="278">
                  <c:v>3.9741181186531467</c:v>
                </c:pt>
                <c:pt idx="279">
                  <c:v>4.2331070092023282</c:v>
                </c:pt>
                <c:pt idx="280">
                  <c:v>4.0313299779597891</c:v>
                </c:pt>
                <c:pt idx="281">
                  <c:v>4.0110778981068709</c:v>
                </c:pt>
                <c:pt idx="282">
                  <c:v>3.888911624281393</c:v>
                </c:pt>
                <c:pt idx="283">
                  <c:v>3.5491600874186577</c:v>
                </c:pt>
                <c:pt idx="284">
                  <c:v>4.2184198167330909</c:v>
                </c:pt>
                <c:pt idx="285">
                  <c:v>4.4933538644943489</c:v>
                </c:pt>
                <c:pt idx="286">
                  <c:v>4.7960405974470355</c:v>
                </c:pt>
                <c:pt idx="287">
                  <c:v>5.0651129086025621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6F-4E56-A4DC-B0F358936C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8748848"/>
        <c:axId val="1518754832"/>
      </c:lineChart>
      <c:dateAx>
        <c:axId val="1518748848"/>
        <c:scaling>
          <c:orientation val="minMax"/>
          <c:max val="46357"/>
          <c:min val="31048"/>
        </c:scaling>
        <c:delete val="0"/>
        <c:axPos val="b"/>
        <c:numFmt formatCode="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8754832"/>
        <c:crosses val="autoZero"/>
        <c:auto val="1"/>
        <c:lblOffset val="100"/>
        <c:baseTimeUnit val="months"/>
        <c:majorUnit val="24"/>
        <c:majorTimeUnit val="months"/>
      </c:dateAx>
      <c:valAx>
        <c:axId val="1518754832"/>
        <c:scaling>
          <c:orientation val="minMax"/>
          <c:max val="10"/>
          <c:min val="-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8748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70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</xdr:row>
      <xdr:rowOff>57150</xdr:rowOff>
    </xdr:from>
    <xdr:to>
      <xdr:col>16</xdr:col>
      <xdr:colOff>228600</xdr:colOff>
      <xdr:row>36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514350" y="247650"/>
          <a:ext cx="9467850" cy="6610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This file contains the source data for the Atlanta Fed's Taylor Rule</a:t>
          </a:r>
          <a:r>
            <a:rPr lang="en-US" sz="1100" baseline="0"/>
            <a:t> Utility and a version of the utility internal to this workbook.  </a:t>
          </a:r>
        </a:p>
        <a:p>
          <a:endParaRPr lang="en-US" sz="1100" baseline="0"/>
        </a:p>
        <a:p>
          <a:r>
            <a:rPr lang="en-US" sz="1100" baseline="0"/>
            <a:t>The internal calculator is located in the tab </a:t>
          </a:r>
          <a:r>
            <a:rPr lang="en-US" sz="1100" b="1" baseline="0"/>
            <a:t>TaylorRuleUtility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 Users should input their choices for the natural real interest rate, inflation target, resource gap and inflation measure in cells C2:F2 of this tab.  The functional form of the Taylor rule used in this workbook and the Taylor Rule Utility is </a:t>
          </a:r>
        </a:p>
        <a:p>
          <a:endParaRPr lang="en-US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FFR</a:t>
          </a:r>
          <a:r>
            <a:rPr lang="en-US" sz="2000" b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</a:t>
          </a:r>
          <a:r>
            <a:rPr lang="en-US" sz="2000" b="0" baseline="0">
              <a:solidFill>
                <a:schemeClr val="dk1"/>
              </a:solidFill>
              <a:effectLst/>
              <a:latin typeface="Symbol" panose="05050102010706020507" pitchFamily="18" charset="2"/>
              <a:ea typeface="+mn-ea"/>
              <a:cs typeface="+mn-cs"/>
            </a:rPr>
            <a:t> r</a:t>
          </a:r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FFR</a:t>
          </a:r>
          <a:r>
            <a:rPr lang="en-US" sz="2000" b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t-1 </a:t>
          </a:r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+</a:t>
          </a:r>
          <a:r>
            <a:rPr lang="en-US" sz="2000" b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(1-</a:t>
          </a:r>
          <a:r>
            <a:rPr lang="en-US" sz="2000" b="0" baseline="0">
              <a:solidFill>
                <a:schemeClr val="dk1"/>
              </a:solidFill>
              <a:effectLst/>
              <a:latin typeface="Symbol" panose="05050102010706020507" pitchFamily="18" charset="2"/>
              <a:ea typeface="+mn-ea"/>
              <a:cs typeface="+mn-cs"/>
            </a:rPr>
            <a:t>r</a:t>
          </a:r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)[(r</a:t>
          </a:r>
          <a:r>
            <a:rPr lang="en-US" sz="2000" b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en-US" sz="2000" b="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</a:t>
          </a:r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+ </a:t>
          </a:r>
          <a:r>
            <a:rPr lang="en-US" sz="2000" b="0" baseline="0">
              <a:solidFill>
                <a:schemeClr val="dk1"/>
              </a:solidFill>
              <a:effectLst/>
              <a:latin typeface="Symbol" panose="05050102010706020507" pitchFamily="18" charset="2"/>
              <a:ea typeface="+mn-ea"/>
              <a:cs typeface="+mn-cs"/>
            </a:rPr>
            <a:t>p</a:t>
          </a:r>
          <a:r>
            <a:rPr lang="en-US" sz="2000" b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en-US" sz="2000" b="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</a:t>
          </a:r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+ 1.5(</a:t>
          </a:r>
          <a:r>
            <a:rPr lang="en-US" sz="2000" b="0" baseline="0">
              <a:solidFill>
                <a:schemeClr val="dk1"/>
              </a:solidFill>
              <a:effectLst/>
              <a:latin typeface="Symbol" panose="05050102010706020507" pitchFamily="18" charset="2"/>
              <a:ea typeface="+mn-ea"/>
              <a:cs typeface="+mn-cs"/>
            </a:rPr>
            <a:t>p</a:t>
          </a:r>
          <a:r>
            <a:rPr lang="en-US" sz="2000" b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en-US" sz="2000" b="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sz="2000" b="0" baseline="0">
              <a:solidFill>
                <a:schemeClr val="dk1"/>
              </a:solidFill>
              <a:effectLst/>
              <a:latin typeface="Symbol" panose="05050102010706020507" pitchFamily="18" charset="2"/>
              <a:ea typeface="+mn-ea"/>
              <a:cs typeface="+mn-cs"/>
            </a:rPr>
            <a:t>p</a:t>
          </a:r>
          <a:r>
            <a:rPr lang="en-US" sz="2000" b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en-US" sz="2000" b="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</a:t>
          </a:r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+ </a:t>
          </a:r>
          <a:r>
            <a:rPr lang="en-US" sz="2000" b="0" baseline="0">
              <a:solidFill>
                <a:schemeClr val="dk1"/>
              </a:solidFill>
              <a:effectLst/>
              <a:latin typeface="Symbol" panose="05050102010706020507" pitchFamily="18" charset="2"/>
              <a:ea typeface="+mn-ea"/>
              <a:cs typeface="+mn-cs"/>
            </a:rPr>
            <a:t>b</a:t>
          </a:r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gap</a:t>
          </a:r>
          <a:r>
            <a:rPr lang="en-US" sz="2000" b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</a:p>
        <a:p>
          <a:pPr algn="l"/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where the subscript </a:t>
          </a:r>
          <a:r>
            <a:rPr lang="en-US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denotes a particular quarter.  The remaining variables and parameters are provided below:</a:t>
          </a:r>
        </a:p>
        <a:p>
          <a:pPr algn="l"/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sz="2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FFR</a:t>
          </a:r>
          <a:r>
            <a:rPr lang="en-US" sz="2000" b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 The prescribed value of the quarterly fed funds rate; the actual value lagged one quarter is </a:t>
          </a:r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FFR</a:t>
          </a:r>
          <a:r>
            <a:rPr lang="en-US" sz="2000" b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t-1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 The actual and lagged values of the fed funds rate are in the tab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FedFundsRates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 The lagged fed funds rate also appears in the column B of the tab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TaylorRuleUtility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 Users should not change this columns.  The Taylor rule prescription is calculated in column H of the same tab and plotted alongside the actual effective fed funds rate in the tab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Chart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en-US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lang="en-US" sz="1100" b="0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lang="en-US" sz="1100" b="0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sz="2000" b="0" baseline="0">
              <a:solidFill>
                <a:schemeClr val="dk1"/>
              </a:solidFill>
              <a:effectLst/>
              <a:latin typeface="Symbol" panose="05050102010706020507" pitchFamily="18" charset="2"/>
              <a:ea typeface="+mn-ea"/>
              <a:cs typeface="+mn-cs"/>
            </a:rPr>
            <a:t>r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 Interest rate smoothing parameter.  This user-provided value appears in cell L29 of the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TaylorRuleUtility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tab.   </a:t>
          </a:r>
        </a:p>
        <a:p>
          <a:pPr algn="l"/>
          <a:endParaRPr lang="en-US" sz="1100" b="1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sz="2000" b="0" baseline="0">
              <a:solidFill>
                <a:schemeClr val="dk1"/>
              </a:solidFill>
              <a:effectLst/>
              <a:latin typeface="Symbol" panose="05050102010706020507" pitchFamily="18" charset="2"/>
              <a:ea typeface="+mn-ea"/>
              <a:cs typeface="+mn-cs"/>
            </a:rPr>
            <a:t>b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 Weight on the resource gap.  This user-provided value appears in cell L31 of the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TaylorRuleUtility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tab.   </a:t>
          </a:r>
        </a:p>
        <a:p>
          <a:pPr algn="l"/>
          <a:endParaRPr lang="en-US" sz="1100" b="1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lang="en-US" sz="2000" b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en-US" sz="2000" b="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 Natural real interest rate.  The source data appears in the tab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NaturalRateMeasures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 The user should enter the variable name choice in cell C2 of the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TaylorRuleUtility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tab.  The variable name choices are in cells L4:L9 of the same tab.  Brief descriptions are in the adjacent column.</a:t>
          </a:r>
        </a:p>
        <a:p>
          <a:pPr algn="l"/>
          <a:endParaRPr lang="en-US" sz="1100" b="1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000" b="0" baseline="0">
              <a:solidFill>
                <a:schemeClr val="dk1"/>
              </a:solidFill>
              <a:effectLst/>
              <a:latin typeface="Symbol" panose="05050102010706020507" pitchFamily="18" charset="2"/>
              <a:ea typeface="+mn-ea"/>
              <a:cs typeface="+mn-cs"/>
            </a:rPr>
            <a:t>p</a:t>
          </a:r>
          <a:r>
            <a:rPr lang="en-US" sz="2000" b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 Inflation measure.  The source data appears in the tab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InflationMeasures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 The user should enter the variable name choice in cell F2 of the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TaylorRuleUtility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tab.  The variable name choices are in cells L17:L25 of the same tab.  Brief descriptions are in the adjacent column.</a:t>
          </a:r>
          <a:endParaRPr lang="en-US" sz="2000">
            <a:effectLst/>
          </a:endParaRPr>
        </a:p>
        <a:p>
          <a:pPr algn="l"/>
          <a:endParaRPr lang="en-US" sz="2000" b="1" i="1" baseline="0">
            <a:solidFill>
              <a:schemeClr val="dk1"/>
            </a:solidFill>
            <a:effectLst/>
            <a:latin typeface="Symbol" panose="05050102010706020507" pitchFamily="18" charset="2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000" b="0" baseline="0">
              <a:solidFill>
                <a:schemeClr val="dk1"/>
              </a:solidFill>
              <a:effectLst/>
              <a:latin typeface="Symbol" panose="05050102010706020507" pitchFamily="18" charset="2"/>
              <a:ea typeface="+mn-ea"/>
              <a:cs typeface="+mn-cs"/>
            </a:rPr>
            <a:t>p</a:t>
          </a:r>
          <a:r>
            <a:rPr lang="en-US" sz="2000" b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en-US" sz="2000" b="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 Inflation target measure.  The source data appears in the tab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InflationTargetMeasures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 The user should enter the variable name choice in cell D2 of the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TaylorRuleUtility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tab.  The variable name choices are in cells S24:S25 of the same tab.  Brief descriptions are in the adjacent column.</a:t>
          </a:r>
          <a:endParaRPr lang="en-US" sz="2000">
            <a:effectLst/>
          </a:endParaRPr>
        </a:p>
        <a:p>
          <a:pPr algn="l"/>
          <a:endParaRPr lang="en-US" sz="2000" b="1" i="1" baseline="0">
            <a:solidFill>
              <a:schemeClr val="dk1"/>
            </a:solidFill>
            <a:effectLst/>
            <a:latin typeface="Symbol" panose="05050102010706020507" pitchFamily="18" charset="2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0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gap</a:t>
          </a:r>
          <a:r>
            <a:rPr lang="en-US" sz="2000" b="0" baseline="-25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 Resource gap measure.  The source data appears in the tab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GapMeasures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 The user should enter the variable name choice in cell E2 of the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TaylorRuleUtility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tab.  The variable name choices are in cells S4:S20 of the same tab.  Brief descriptions are in the adjacent column.</a:t>
          </a:r>
          <a:endParaRPr lang="en-US" sz="2000">
            <a:effectLst/>
          </a:endParaRPr>
        </a:p>
        <a:p>
          <a:pPr algn="l"/>
          <a:endParaRPr lang="en-US" sz="2000" b="1" i="1" baseline="0">
            <a:solidFill>
              <a:schemeClr val="dk1"/>
            </a:solidFill>
            <a:effectLst/>
            <a:latin typeface="Symbol" panose="05050102010706020507" pitchFamily="18" charset="2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90"/>
  <sheetViews>
    <sheetView tabSelected="1" zoomScale="75" zoomScaleNormal="75" workbookViewId="0">
      <pane xSplit="4" ySplit="9" topLeftCell="E13" activePane="bottomRight" state="frozen"/>
      <selection pane="topRight" activeCell="E1" sqref="E1"/>
      <selection pane="bottomLeft" activeCell="A10" sqref="A10"/>
      <selection pane="bottomRight" activeCell="M14" sqref="M14"/>
    </sheetView>
  </sheetViews>
  <sheetFormatPr defaultColWidth="9.109375" defaultRowHeight="14.4" x14ac:dyDescent="0.3"/>
  <cols>
    <col min="1" max="1" width="11.5546875" customWidth="1"/>
    <col min="2" max="2" width="17.88671875" style="74" customWidth="1"/>
    <col min="3" max="6" width="17.5546875" style="74" customWidth="1"/>
    <col min="7" max="7" width="13.6640625" style="21" customWidth="1"/>
    <col min="8" max="8" width="23.88671875" style="22" customWidth="1"/>
    <col min="9" max="9" width="16.6640625" style="22" customWidth="1"/>
    <col min="10" max="10" width="6.44140625" customWidth="1"/>
    <col min="11" max="11" width="3.44140625" customWidth="1"/>
    <col min="12" max="12" width="23.109375" customWidth="1"/>
    <col min="14" max="14" width="13" customWidth="1"/>
    <col min="17" max="17" width="24.33203125" customWidth="1"/>
    <col min="18" max="18" width="25" customWidth="1"/>
    <col min="19" max="19" width="26.88671875" customWidth="1"/>
  </cols>
  <sheetData>
    <row r="1" spans="1:20" ht="44.4" x14ac:dyDescent="0.4">
      <c r="B1" s="69" t="s">
        <v>82</v>
      </c>
      <c r="C1" s="70" t="s">
        <v>85</v>
      </c>
      <c r="D1" s="71" t="s">
        <v>63</v>
      </c>
      <c r="E1" s="72" t="s">
        <v>64</v>
      </c>
      <c r="F1" s="73" t="s">
        <v>65</v>
      </c>
      <c r="L1" s="24" t="s">
        <v>86</v>
      </c>
      <c r="M1" s="2"/>
      <c r="N1" s="25">
        <v>46324</v>
      </c>
    </row>
    <row r="2" spans="1:20" x14ac:dyDescent="0.3">
      <c r="B2" s="74" t="s">
        <v>3</v>
      </c>
      <c r="C2" s="78" t="s">
        <v>5</v>
      </c>
      <c r="D2" s="75" t="s">
        <v>0</v>
      </c>
      <c r="E2" s="76" t="s">
        <v>12</v>
      </c>
      <c r="F2" s="77" t="s">
        <v>26</v>
      </c>
      <c r="H2" s="22" t="s">
        <v>149</v>
      </c>
      <c r="I2" s="22" t="s">
        <v>67</v>
      </c>
      <c r="L2" s="7" t="s">
        <v>84</v>
      </c>
      <c r="M2" s="8"/>
      <c r="N2" s="8"/>
      <c r="O2" s="8"/>
      <c r="P2" s="8"/>
      <c r="Q2" s="8"/>
      <c r="S2" s="16" t="s">
        <v>68</v>
      </c>
      <c r="T2" s="15"/>
    </row>
    <row r="3" spans="1:20" x14ac:dyDescent="0.3">
      <c r="A3" s="1">
        <v>20135</v>
      </c>
      <c r="B3" s="74" t="e">
        <f>VLOOKUP($A3,FedFundsRates!$A$2:$MM$3000,MATCH(B$2,FedFundsRates!$A$2:$MM$2,0),FALSE)</f>
        <v>#N/A</v>
      </c>
      <c r="C3" s="74" t="e">
        <f>VLOOKUP($A3,NaturalRateMeasures!$A$2:$MK$3000,MATCH(C$2,NaturalRateMeasures!$A$2:$MK$2,0),FALSE)</f>
        <v>#N/A</v>
      </c>
      <c r="D3" s="74">
        <f>VLOOKUP($A3,InflationTargetMeasures!$A$2:$MM$3000,MATCH(D$2,InflationTargetMeasures!$A$2:$MM$2,0),FALSE)</f>
        <v>2</v>
      </c>
      <c r="E3" s="74" t="e">
        <f>VLOOKUP($A3,GapMeasures!$A$2:$LA$3000,MATCH(E$2,GapMeasures!$A$2:$LA$2,0),FALSE)</f>
        <v>#N/A</v>
      </c>
      <c r="F3" s="74" t="e">
        <f>VLOOKUP($A3,InflationMeasures!$A$2:$LN$3000,MATCH(F$2,InflationMeasures!$A$2:$LN$2,0),FALSE)</f>
        <v>#N/A</v>
      </c>
      <c r="G3" s="23">
        <v>20135</v>
      </c>
      <c r="H3" s="22" t="e">
        <f>$L$29*B3 + (1-$L$29)*(C3+D3+1.5*(F3-D3)+$L$31*E3)</f>
        <v>#N/A</v>
      </c>
      <c r="I3" s="22">
        <f>VLOOKUP($A3,FedFundsRates!$A$2:$MM$3000,MATCH("FedFundsRate",FedFundsRates!$A$2:$MM$2,0),FALSE)</f>
        <v>1.343333333333333</v>
      </c>
      <c r="L3" s="7" t="s">
        <v>69</v>
      </c>
      <c r="M3" s="7" t="s">
        <v>70</v>
      </c>
      <c r="N3" s="8"/>
      <c r="O3" s="8"/>
      <c r="P3" s="8"/>
      <c r="Q3" s="8"/>
      <c r="S3" s="16" t="s">
        <v>69</v>
      </c>
      <c r="T3" s="16" t="s">
        <v>70</v>
      </c>
    </row>
    <row r="4" spans="1:20" x14ac:dyDescent="0.3">
      <c r="A4" s="1">
        <v>20224</v>
      </c>
      <c r="B4" s="74">
        <f>VLOOKUP($A4,FedFundsRates!$A$2:$MM$3000,MATCH(B$2,FedFundsRates!$A$2:$MM$2,0),FALSE)</f>
        <v>1.343333333333333</v>
      </c>
      <c r="C4" s="74" t="e">
        <f>VLOOKUP($A4,NaturalRateMeasures!$A$2:$MK$3000,MATCH(C$2,NaturalRateMeasures!$A$2:$MK$2,0),FALSE)</f>
        <v>#N/A</v>
      </c>
      <c r="D4" s="74">
        <f>VLOOKUP($A4,InflationTargetMeasures!$A$2:$MM$3000,MATCH(D$2,InflationTargetMeasures!$A$2:$MM$2,0),FALSE)</f>
        <v>2</v>
      </c>
      <c r="E4" s="74" t="e">
        <f>VLOOKUP($A4,GapMeasures!$A$2:$LA$3000,MATCH(E$2,GapMeasures!$A$2:$LA$2,0),FALSE)</f>
        <v>#N/A</v>
      </c>
      <c r="F4" s="74" t="e">
        <f>VLOOKUP($A4,InflationMeasures!$A$2:$LN$3000,MATCH(F$2,InflationMeasures!$A$2:$LN$2,0),FALSE)</f>
        <v>#N/A</v>
      </c>
      <c r="G4" s="23">
        <v>20224</v>
      </c>
      <c r="H4" s="22" t="e">
        <f>$L$29*B4 + (1-$L$29)*(C4+D4+1.5*(F4-D4)+$L$31*E4)</f>
        <v>#N/A</v>
      </c>
      <c r="I4" s="22">
        <f>VLOOKUP($A4,FedFundsRates!$A$2:$MM$3000,MATCH("FedFundsRate",FedFundsRates!$A$2:$MM$2,0),FALSE)</f>
        <v>1.5</v>
      </c>
      <c r="L4" s="8" t="s">
        <v>0</v>
      </c>
      <c r="M4" s="8" t="s">
        <v>35</v>
      </c>
      <c r="N4" s="8"/>
      <c r="O4" s="8"/>
      <c r="P4" s="8"/>
      <c r="Q4" s="8"/>
      <c r="S4" s="15" t="s">
        <v>9</v>
      </c>
      <c r="T4" s="15" t="s">
        <v>39</v>
      </c>
    </row>
    <row r="5" spans="1:20" x14ac:dyDescent="0.3">
      <c r="A5" s="1">
        <v>20316</v>
      </c>
      <c r="B5" s="74">
        <f>VLOOKUP($A5,FedFundsRates!$A$2:$MM$3000,MATCH(B$2,FedFundsRates!$A$2:$MM$2,0),FALSE)</f>
        <v>1.5</v>
      </c>
      <c r="C5" s="74" t="e">
        <f>VLOOKUP($A5,NaturalRateMeasures!$A$2:$MK$3000,MATCH(C$2,NaturalRateMeasures!$A$2:$MK$2,0),FALSE)</f>
        <v>#N/A</v>
      </c>
      <c r="D5" s="74">
        <f>VLOOKUP($A5,InflationTargetMeasures!$A$2:$MM$3000,MATCH(D$2,InflationTargetMeasures!$A$2:$MM$2,0),FALSE)</f>
        <v>2</v>
      </c>
      <c r="E5" s="74" t="e">
        <f>VLOOKUP($A5,GapMeasures!$A$2:$LA$3000,MATCH(E$2,GapMeasures!$A$2:$LA$2,0),FALSE)</f>
        <v>#N/A</v>
      </c>
      <c r="F5" s="74" t="e">
        <f>VLOOKUP($A5,InflationMeasures!$A$2:$LN$3000,MATCH(F$2,InflationMeasures!$A$2:$LN$2,0),FALSE)</f>
        <v>#N/A</v>
      </c>
      <c r="G5" s="23">
        <v>20316</v>
      </c>
      <c r="H5" s="22" t="e">
        <f t="shared" ref="H5:H68" si="0">$L$29*B5 + (1-$L$29)*(C5+D5+1.5*(F5-D5)+$L$31*E5)</f>
        <v>#N/A</v>
      </c>
      <c r="I5" s="22">
        <f>VLOOKUP($A5,FedFundsRates!$A$2:$MM$3000,MATCH("FedFundsRate",FedFundsRates!$A$2:$MM$2,0),FALSE)</f>
        <v>1.9400000000000002</v>
      </c>
      <c r="L5" s="8" t="s">
        <v>4</v>
      </c>
      <c r="M5" s="8" t="s">
        <v>77</v>
      </c>
      <c r="N5" s="8"/>
      <c r="O5" s="8"/>
      <c r="P5" s="8"/>
      <c r="Q5" s="8"/>
      <c r="S5" s="15" t="s">
        <v>10</v>
      </c>
      <c r="T5" s="15" t="s">
        <v>75</v>
      </c>
    </row>
    <row r="6" spans="1:20" x14ac:dyDescent="0.3">
      <c r="A6" s="1">
        <v>20408</v>
      </c>
      <c r="B6" s="74">
        <f>VLOOKUP($A6,FedFundsRates!$A$2:$MM$3000,MATCH(B$2,FedFundsRates!$A$2:$MM$2,0),FALSE)</f>
        <v>1.9400000000000002</v>
      </c>
      <c r="C6" s="74" t="e">
        <f>VLOOKUP($A6,NaturalRateMeasures!$A$2:$MK$3000,MATCH(C$2,NaturalRateMeasures!$A$2:$MK$2,0),FALSE)</f>
        <v>#N/A</v>
      </c>
      <c r="D6" s="74">
        <f>VLOOKUP($A6,InflationTargetMeasures!$A$2:$MM$3000,MATCH(D$2,InflationTargetMeasures!$A$2:$MM$2,0),FALSE)</f>
        <v>2</v>
      </c>
      <c r="E6" s="74" t="e">
        <f>VLOOKUP($A6,GapMeasures!$A$2:$LA$3000,MATCH(E$2,GapMeasures!$A$2:$LA$2,0),FALSE)</f>
        <v>#N/A</v>
      </c>
      <c r="F6" s="74" t="e">
        <f>VLOOKUP($A6,InflationMeasures!$A$2:$LN$3000,MATCH(F$2,InflationMeasures!$A$2:$LN$2,0),FALSE)</f>
        <v>#N/A</v>
      </c>
      <c r="G6" s="23">
        <v>20408</v>
      </c>
      <c r="H6" s="22" t="e">
        <f t="shared" si="0"/>
        <v>#N/A</v>
      </c>
      <c r="I6" s="22">
        <f>VLOOKUP($A6,FedFundsRates!$A$2:$MM$3000,MATCH("FedFundsRate",FedFundsRates!$A$2:$MM$2,0),FALSE)</f>
        <v>2.3566666666666669</v>
      </c>
      <c r="L6" s="8" t="s">
        <v>5</v>
      </c>
      <c r="M6" s="8" t="s">
        <v>78</v>
      </c>
      <c r="N6" s="8"/>
      <c r="O6" s="8"/>
      <c r="P6" s="8"/>
      <c r="Q6" s="8"/>
      <c r="S6" s="15" t="s">
        <v>11</v>
      </c>
      <c r="T6" s="15" t="s">
        <v>40</v>
      </c>
    </row>
    <row r="7" spans="1:20" x14ac:dyDescent="0.3">
      <c r="A7" s="1">
        <v>20500</v>
      </c>
      <c r="B7" s="74">
        <f>VLOOKUP($A7,FedFundsRates!$A$2:$MM$3000,MATCH(B$2,FedFundsRates!$A$2:$MM$2,0),FALSE)</f>
        <v>2.3566666666666669</v>
      </c>
      <c r="C7" s="74" t="e">
        <f>VLOOKUP($A7,NaturalRateMeasures!$A$2:$MK$3000,MATCH(C$2,NaturalRateMeasures!$A$2:$MK$2,0),FALSE)</f>
        <v>#N/A</v>
      </c>
      <c r="D7" s="74">
        <f>VLOOKUP($A7,InflationTargetMeasures!$A$2:$MM$3000,MATCH(D$2,InflationTargetMeasures!$A$2:$MM$2,0),FALSE)</f>
        <v>2</v>
      </c>
      <c r="E7" s="74" t="e">
        <f>VLOOKUP($A7,GapMeasures!$A$2:$LA$3000,MATCH(E$2,GapMeasures!$A$2:$LA$2,0),FALSE)</f>
        <v>#N/A</v>
      </c>
      <c r="F7" s="74" t="e">
        <f>VLOOKUP($A7,InflationMeasures!$A$2:$LN$3000,MATCH(F$2,InflationMeasures!$A$2:$LN$2,0),FALSE)</f>
        <v>#N/A</v>
      </c>
      <c r="G7" s="23">
        <v>20500</v>
      </c>
      <c r="H7" s="22" t="e">
        <f t="shared" si="0"/>
        <v>#N/A</v>
      </c>
      <c r="I7" s="22">
        <f>VLOOKUP($A7,FedFundsRates!$A$2:$MM$3000,MATCH("FedFundsRate",FedFundsRates!$A$2:$MM$2,0),FALSE)</f>
        <v>2.4833333333333334</v>
      </c>
      <c r="L7" s="8" t="s">
        <v>6</v>
      </c>
      <c r="M7" s="8" t="s">
        <v>79</v>
      </c>
      <c r="N7" s="8"/>
      <c r="O7" s="8"/>
      <c r="P7" s="8"/>
      <c r="Q7" s="8"/>
      <c r="S7" s="15" t="s">
        <v>12</v>
      </c>
      <c r="T7" s="15" t="s">
        <v>41</v>
      </c>
    </row>
    <row r="8" spans="1:20" x14ac:dyDescent="0.3">
      <c r="A8" s="1">
        <v>20590</v>
      </c>
      <c r="B8" s="74">
        <f>VLOOKUP($A8,FedFundsRates!$A$2:$MM$3000,MATCH(B$2,FedFundsRates!$A$2:$MM$2,0),FALSE)</f>
        <v>2.4833333333333334</v>
      </c>
      <c r="C8" s="74" t="e">
        <f>VLOOKUP($A8,NaturalRateMeasures!$A$2:$MK$3000,MATCH(C$2,NaturalRateMeasures!$A$2:$MK$2,0),FALSE)</f>
        <v>#N/A</v>
      </c>
      <c r="D8" s="74">
        <f>VLOOKUP($A8,InflationTargetMeasures!$A$2:$MM$3000,MATCH(D$2,InflationTargetMeasures!$A$2:$MM$2,0),FALSE)</f>
        <v>2</v>
      </c>
      <c r="E8" s="74" t="e">
        <f>VLOOKUP($A8,GapMeasures!$A$2:$LA$3000,MATCH(E$2,GapMeasures!$A$2:$LA$2,0),FALSE)</f>
        <v>#N/A</v>
      </c>
      <c r="F8" s="74" t="e">
        <f>VLOOKUP($A8,InflationMeasures!$A$2:$LN$3000,MATCH(F$2,InflationMeasures!$A$2:$LN$2,0),FALSE)</f>
        <v>#N/A</v>
      </c>
      <c r="G8" s="23">
        <v>20590</v>
      </c>
      <c r="H8" s="22" t="e">
        <f t="shared" si="0"/>
        <v>#N/A</v>
      </c>
      <c r="I8" s="22">
        <f>VLOOKUP($A8,FedFundsRates!$A$2:$MM$3000,MATCH("FedFundsRate",FedFundsRates!$A$2:$MM$2,0),FALSE)</f>
        <v>2.6933333333333334</v>
      </c>
      <c r="L8" s="8" t="s">
        <v>7</v>
      </c>
      <c r="M8" s="8" t="s">
        <v>80</v>
      </c>
      <c r="N8" s="8"/>
      <c r="O8" s="8"/>
      <c r="P8" s="8"/>
      <c r="Q8" s="8"/>
      <c r="S8" s="15" t="s">
        <v>13</v>
      </c>
      <c r="T8" s="15" t="s">
        <v>42</v>
      </c>
    </row>
    <row r="9" spans="1:20" x14ac:dyDescent="0.3">
      <c r="A9" s="1">
        <v>20682</v>
      </c>
      <c r="B9" s="74">
        <f>VLOOKUP($A9,FedFundsRates!$A$2:$MM$3000,MATCH(B$2,FedFundsRates!$A$2:$MM$2,0),FALSE)</f>
        <v>2.6933333333333334</v>
      </c>
      <c r="C9" s="74" t="e">
        <f>VLOOKUP($A9,NaturalRateMeasures!$A$2:$MK$3000,MATCH(C$2,NaturalRateMeasures!$A$2:$MK$2,0),FALSE)</f>
        <v>#N/A</v>
      </c>
      <c r="D9" s="74">
        <f>VLOOKUP($A9,InflationTargetMeasures!$A$2:$MM$3000,MATCH(D$2,InflationTargetMeasures!$A$2:$MM$2,0),FALSE)</f>
        <v>2</v>
      </c>
      <c r="E9" s="74" t="e">
        <f>VLOOKUP($A9,GapMeasures!$A$2:$LA$3000,MATCH(E$2,GapMeasures!$A$2:$LA$2,0),FALSE)</f>
        <v>#N/A</v>
      </c>
      <c r="F9" s="74" t="e">
        <f>VLOOKUP($A9,InflationMeasures!$A$2:$LN$3000,MATCH(F$2,InflationMeasures!$A$2:$LN$2,0),FALSE)</f>
        <v>#N/A</v>
      </c>
      <c r="G9" s="23">
        <v>20682</v>
      </c>
      <c r="H9" s="22" t="e">
        <f t="shared" si="0"/>
        <v>#N/A</v>
      </c>
      <c r="I9" s="22">
        <f>VLOOKUP($A9,FedFundsRates!$A$2:$MM$3000,MATCH("FedFundsRate",FedFundsRates!$A$2:$MM$2,0),FALSE)</f>
        <v>2.81</v>
      </c>
      <c r="L9" s="8" t="s">
        <v>8</v>
      </c>
      <c r="M9" s="8" t="s">
        <v>81</v>
      </c>
      <c r="N9" s="8"/>
      <c r="O9" s="8"/>
      <c r="P9" s="8"/>
      <c r="Q9" s="8"/>
      <c r="S9" s="15" t="s">
        <v>14</v>
      </c>
      <c r="T9" s="15" t="s">
        <v>43</v>
      </c>
    </row>
    <row r="10" spans="1:20" x14ac:dyDescent="0.3">
      <c r="A10" s="1">
        <v>20774</v>
      </c>
      <c r="B10" s="74">
        <f>VLOOKUP($A10,FedFundsRates!$A$2:$MM$3000,MATCH(B$2,FedFundsRates!$A$2:$MM$2,0),FALSE)</f>
        <v>2.81</v>
      </c>
      <c r="C10" s="74" t="e">
        <f>VLOOKUP($A10,NaturalRateMeasures!$A$2:$MK$3000,MATCH(C$2,NaturalRateMeasures!$A$2:$MK$2,0),FALSE)</f>
        <v>#N/A</v>
      </c>
      <c r="D10" s="74">
        <f>VLOOKUP($A10,InflationTargetMeasures!$A$2:$MM$3000,MATCH(D$2,InflationTargetMeasures!$A$2:$MM$2,0),FALSE)</f>
        <v>2</v>
      </c>
      <c r="E10" s="74" t="e">
        <f>VLOOKUP($A10,GapMeasures!$A$2:$LA$3000,MATCH(E$2,GapMeasures!$A$2:$LA$2,0),FALSE)</f>
        <v>#N/A</v>
      </c>
      <c r="F10" s="74" t="e">
        <f>VLOOKUP($A10,InflationMeasures!$A$2:$LN$3000,MATCH(F$2,InflationMeasures!$A$2:$LN$2,0),FALSE)</f>
        <v>#N/A</v>
      </c>
      <c r="G10" s="23">
        <v>20774</v>
      </c>
      <c r="H10" s="22" t="e">
        <f t="shared" si="0"/>
        <v>#N/A</v>
      </c>
      <c r="I10" s="22">
        <f>VLOOKUP($A10,FedFundsRates!$A$2:$MM$3000,MATCH("FedFundsRate",FedFundsRates!$A$2:$MM$2,0),FALSE)</f>
        <v>2.9266666666666663</v>
      </c>
      <c r="L10" s="8" t="s">
        <v>88</v>
      </c>
      <c r="M10" s="8" t="s">
        <v>90</v>
      </c>
      <c r="S10" s="15" t="s">
        <v>15</v>
      </c>
      <c r="T10" s="15" t="s">
        <v>44</v>
      </c>
    </row>
    <row r="11" spans="1:20" x14ac:dyDescent="0.3">
      <c r="A11" s="1">
        <v>20866</v>
      </c>
      <c r="B11" s="74">
        <f>VLOOKUP($A11,FedFundsRates!$A$2:$MM$3000,MATCH(B$2,FedFundsRates!$A$2:$MM$2,0),FALSE)</f>
        <v>2.9266666666666663</v>
      </c>
      <c r="C11" s="74" t="e">
        <f>VLOOKUP($A11,NaturalRateMeasures!$A$2:$MK$3000,MATCH(C$2,NaturalRateMeasures!$A$2:$MK$2,0),FALSE)</f>
        <v>#N/A</v>
      </c>
      <c r="D11" s="74">
        <f>VLOOKUP($A11,InflationTargetMeasures!$A$2:$MM$3000,MATCH(D$2,InflationTargetMeasures!$A$2:$MM$2,0),FALSE)</f>
        <v>2</v>
      </c>
      <c r="E11" s="74" t="e">
        <f>VLOOKUP($A11,GapMeasures!$A$2:$LA$3000,MATCH(E$2,GapMeasures!$A$2:$LA$2,0),FALSE)</f>
        <v>#N/A</v>
      </c>
      <c r="F11" s="74" t="e">
        <f>VLOOKUP($A11,InflationMeasures!$A$2:$LN$3000,MATCH(F$2,InflationMeasures!$A$2:$LN$2,0),FALSE)</f>
        <v>#N/A</v>
      </c>
      <c r="G11" s="23">
        <v>20866</v>
      </c>
      <c r="H11" s="22" t="e">
        <f t="shared" si="0"/>
        <v>#N/A</v>
      </c>
      <c r="I11" s="22">
        <f>VLOOKUP($A11,FedFundsRates!$A$2:$MM$3000,MATCH("FedFundsRate",FedFundsRates!$A$2:$MM$2,0),FALSE)</f>
        <v>2.9333333333333336</v>
      </c>
      <c r="L11" s="8" t="s">
        <v>87</v>
      </c>
      <c r="M11" s="8" t="s">
        <v>91</v>
      </c>
      <c r="S11" s="15" t="s">
        <v>16</v>
      </c>
      <c r="T11" s="15" t="s">
        <v>76</v>
      </c>
    </row>
    <row r="12" spans="1:20" x14ac:dyDescent="0.3">
      <c r="A12" s="1">
        <v>20955</v>
      </c>
      <c r="B12" s="74">
        <f>VLOOKUP($A12,FedFundsRates!$A$2:$MM$3000,MATCH(B$2,FedFundsRates!$A$2:$MM$2,0),FALSE)</f>
        <v>2.9333333333333336</v>
      </c>
      <c r="C12" s="74" t="e">
        <f>VLOOKUP($A12,NaturalRateMeasures!$A$2:$MK$3000,MATCH(C$2,NaturalRateMeasures!$A$2:$MK$2,0),FALSE)</f>
        <v>#N/A</v>
      </c>
      <c r="D12" s="74">
        <f>VLOOKUP($A12,InflationTargetMeasures!$A$2:$MM$3000,MATCH(D$2,InflationTargetMeasures!$A$2:$MM$2,0),FALSE)</f>
        <v>2</v>
      </c>
      <c r="E12" s="74" t="e">
        <f>VLOOKUP($A12,GapMeasures!$A$2:$LA$3000,MATCH(E$2,GapMeasures!$A$2:$LA$2,0),FALSE)</f>
        <v>#N/A</v>
      </c>
      <c r="F12" s="74" t="e">
        <f>VLOOKUP($A12,InflationMeasures!$A$2:$LN$3000,MATCH(F$2,InflationMeasures!$A$2:$LN$2,0),FALSE)</f>
        <v>#N/A</v>
      </c>
      <c r="G12" s="23">
        <v>20955</v>
      </c>
      <c r="H12" s="22" t="e">
        <f t="shared" si="0"/>
        <v>#N/A</v>
      </c>
      <c r="I12" s="22">
        <f>VLOOKUP($A12,FedFundsRates!$A$2:$MM$3000,MATCH("FedFundsRate",FedFundsRates!$A$2:$MM$2,0),FALSE)</f>
        <v>3</v>
      </c>
      <c r="L12" s="8" t="s">
        <v>89</v>
      </c>
      <c r="M12" s="8" t="s">
        <v>92</v>
      </c>
      <c r="S12" s="15" t="s">
        <v>17</v>
      </c>
      <c r="T12" s="15" t="s">
        <v>45</v>
      </c>
    </row>
    <row r="13" spans="1:20" x14ac:dyDescent="0.3">
      <c r="A13" s="1">
        <v>21047</v>
      </c>
      <c r="B13" s="74">
        <f>VLOOKUP($A13,FedFundsRates!$A$2:$MM$3000,MATCH(B$2,FedFundsRates!$A$2:$MM$2,0),FALSE)</f>
        <v>3</v>
      </c>
      <c r="C13" s="74" t="e">
        <f>VLOOKUP($A13,NaturalRateMeasures!$A$2:$MK$3000,MATCH(C$2,NaturalRateMeasures!$A$2:$MK$2,0),FALSE)</f>
        <v>#N/A</v>
      </c>
      <c r="D13" s="74">
        <f>VLOOKUP($A13,InflationTargetMeasures!$A$2:$MM$3000,MATCH(D$2,InflationTargetMeasures!$A$2:$MM$2,0),FALSE)</f>
        <v>2</v>
      </c>
      <c r="E13" s="74" t="e">
        <f>VLOOKUP($A13,GapMeasures!$A$2:$LA$3000,MATCH(E$2,GapMeasures!$A$2:$LA$2,0),FALSE)</f>
        <v>#N/A</v>
      </c>
      <c r="F13" s="74" t="e">
        <f>VLOOKUP($A13,InflationMeasures!$A$2:$LN$3000,MATCH(F$2,InflationMeasures!$A$2:$LN$2,0),FALSE)</f>
        <v>#N/A</v>
      </c>
      <c r="G13" s="23">
        <v>21047</v>
      </c>
      <c r="H13" s="22" t="e">
        <f t="shared" si="0"/>
        <v>#N/A</v>
      </c>
      <c r="I13" s="22">
        <f>VLOOKUP($A13,FedFundsRates!$A$2:$MM$3000,MATCH("FedFundsRate",FedFundsRates!$A$2:$MM$2,0),FALSE)</f>
        <v>3.2333333333333338</v>
      </c>
      <c r="S13" s="15" t="s">
        <v>18</v>
      </c>
      <c r="T13" s="15" t="s">
        <v>46</v>
      </c>
    </row>
    <row r="14" spans="1:20" x14ac:dyDescent="0.3">
      <c r="A14" s="1">
        <v>21139</v>
      </c>
      <c r="B14" s="74">
        <f>VLOOKUP($A14,FedFundsRates!$A$2:$MM$3000,MATCH(B$2,FedFundsRates!$A$2:$MM$2,0),FALSE)</f>
        <v>3.2333333333333338</v>
      </c>
      <c r="C14" s="74" t="e">
        <f>VLOOKUP($A14,NaturalRateMeasures!$A$2:$MK$3000,MATCH(C$2,NaturalRateMeasures!$A$2:$MK$2,0),FALSE)</f>
        <v>#N/A</v>
      </c>
      <c r="D14" s="74">
        <f>VLOOKUP($A14,InflationTargetMeasures!$A$2:$MM$3000,MATCH(D$2,InflationTargetMeasures!$A$2:$MM$2,0),FALSE)</f>
        <v>2</v>
      </c>
      <c r="E14" s="74" t="e">
        <f>VLOOKUP($A14,GapMeasures!$A$2:$LA$3000,MATCH(E$2,GapMeasures!$A$2:$LA$2,0),FALSE)</f>
        <v>#N/A</v>
      </c>
      <c r="F14" s="74" t="e">
        <f>VLOOKUP($A14,InflationMeasures!$A$2:$LN$3000,MATCH(F$2,InflationMeasures!$A$2:$LN$2,0),FALSE)</f>
        <v>#N/A</v>
      </c>
      <c r="G14" s="23">
        <v>21139</v>
      </c>
      <c r="H14" s="22" t="e">
        <f t="shared" si="0"/>
        <v>#N/A</v>
      </c>
      <c r="I14" s="22">
        <f>VLOOKUP($A14,FedFundsRates!$A$2:$MM$3000,MATCH("FedFundsRate",FedFundsRates!$A$2:$MM$2,0),FALSE)</f>
        <v>3.2533333333333334</v>
      </c>
      <c r="S14" s="15" t="s">
        <v>19</v>
      </c>
      <c r="T14" s="15" t="s">
        <v>47</v>
      </c>
    </row>
    <row r="15" spans="1:20" x14ac:dyDescent="0.3">
      <c r="A15" s="1">
        <v>21231</v>
      </c>
      <c r="B15" s="74">
        <f>VLOOKUP($A15,FedFundsRates!$A$2:$MM$3000,MATCH(B$2,FedFundsRates!$A$2:$MM$2,0),FALSE)</f>
        <v>3.2533333333333334</v>
      </c>
      <c r="C15" s="74" t="e">
        <f>VLOOKUP($A15,NaturalRateMeasures!$A$2:$MK$3000,MATCH(C$2,NaturalRateMeasures!$A$2:$MK$2,0),FALSE)</f>
        <v>#N/A</v>
      </c>
      <c r="D15" s="74">
        <f>VLOOKUP($A15,InflationTargetMeasures!$A$2:$MM$3000,MATCH(D$2,InflationTargetMeasures!$A$2:$MM$2,0),FALSE)</f>
        <v>2</v>
      </c>
      <c r="E15" s="74" t="e">
        <f>VLOOKUP($A15,GapMeasures!$A$2:$LA$3000,MATCH(E$2,GapMeasures!$A$2:$LA$2,0),FALSE)</f>
        <v>#N/A</v>
      </c>
      <c r="F15" s="74" t="e">
        <f>VLOOKUP($A15,InflationMeasures!$A$2:$LN$3000,MATCH(F$2,InflationMeasures!$A$2:$LN$2,0),FALSE)</f>
        <v>#N/A</v>
      </c>
      <c r="G15" s="23">
        <v>21231</v>
      </c>
      <c r="H15" s="22" t="e">
        <f t="shared" si="0"/>
        <v>#N/A</v>
      </c>
      <c r="I15" s="22">
        <f>VLOOKUP($A15,FedFundsRates!$A$2:$MM$3000,MATCH("FedFundsRate",FedFundsRates!$A$2:$MM$2,0),FALSE)</f>
        <v>1.8633333333333335</v>
      </c>
      <c r="S15" s="15" t="s">
        <v>20</v>
      </c>
      <c r="T15" s="15" t="s">
        <v>48</v>
      </c>
    </row>
    <row r="16" spans="1:20" x14ac:dyDescent="0.3">
      <c r="A16" s="1">
        <v>21320</v>
      </c>
      <c r="B16" s="74">
        <f>VLOOKUP($A16,FedFundsRates!$A$2:$MM$3000,MATCH(B$2,FedFundsRates!$A$2:$MM$2,0),FALSE)</f>
        <v>1.8633333333333335</v>
      </c>
      <c r="C16" s="74" t="e">
        <f>VLOOKUP($A16,NaturalRateMeasures!$A$2:$MK$3000,MATCH(C$2,NaturalRateMeasures!$A$2:$MK$2,0),FALSE)</f>
        <v>#N/A</v>
      </c>
      <c r="D16" s="74">
        <f>VLOOKUP($A16,InflationTargetMeasures!$A$2:$MM$3000,MATCH(D$2,InflationTargetMeasures!$A$2:$MM$2,0),FALSE)</f>
        <v>2</v>
      </c>
      <c r="E16" s="74" t="e">
        <f>VLOOKUP($A16,GapMeasures!$A$2:$LA$3000,MATCH(E$2,GapMeasures!$A$2:$LA$2,0),FALSE)</f>
        <v>#N/A</v>
      </c>
      <c r="F16" s="74" t="e">
        <f>VLOOKUP($A16,InflationMeasures!$A$2:$LN$3000,MATCH(F$2,InflationMeasures!$A$2:$LN$2,0),FALSE)</f>
        <v>#N/A</v>
      </c>
      <c r="G16" s="23">
        <v>21320</v>
      </c>
      <c r="H16" s="22" t="e">
        <f t="shared" si="0"/>
        <v>#N/A</v>
      </c>
      <c r="I16" s="22">
        <f>VLOOKUP($A16,FedFundsRates!$A$2:$MM$3000,MATCH("FedFundsRate",FedFundsRates!$A$2:$MM$2,0),FALSE)</f>
        <v>0.94000000000000006</v>
      </c>
      <c r="L16" s="11" t="s">
        <v>72</v>
      </c>
      <c r="M16" s="12"/>
      <c r="S16" s="15" t="s">
        <v>21</v>
      </c>
      <c r="T16" s="15" t="s">
        <v>49</v>
      </c>
    </row>
    <row r="17" spans="1:20" x14ac:dyDescent="0.3">
      <c r="A17" s="1">
        <v>21412</v>
      </c>
      <c r="B17" s="74">
        <f>VLOOKUP($A17,FedFundsRates!$A$2:$MM$3000,MATCH(B$2,FedFundsRates!$A$2:$MM$2,0),FALSE)</f>
        <v>0.94000000000000006</v>
      </c>
      <c r="C17" s="74" t="e">
        <f>VLOOKUP($A17,NaturalRateMeasures!$A$2:$MK$3000,MATCH(C$2,NaturalRateMeasures!$A$2:$MK$2,0),FALSE)</f>
        <v>#N/A</v>
      </c>
      <c r="D17" s="74">
        <f>VLOOKUP($A17,InflationTargetMeasures!$A$2:$MM$3000,MATCH(D$2,InflationTargetMeasures!$A$2:$MM$2,0),FALSE)</f>
        <v>2</v>
      </c>
      <c r="E17" s="74" t="e">
        <f>VLOOKUP($A17,GapMeasures!$A$2:$LA$3000,MATCH(E$2,GapMeasures!$A$2:$LA$2,0),FALSE)</f>
        <v>#N/A</v>
      </c>
      <c r="F17" s="74" t="e">
        <f>VLOOKUP($A17,InflationMeasures!$A$2:$LN$3000,MATCH(F$2,InflationMeasures!$A$2:$LN$2,0),FALSE)</f>
        <v>#N/A</v>
      </c>
      <c r="G17" s="23">
        <v>21412</v>
      </c>
      <c r="H17" s="22" t="e">
        <f t="shared" si="0"/>
        <v>#N/A</v>
      </c>
      <c r="I17" s="22">
        <f>VLOOKUP($A17,FedFundsRates!$A$2:$MM$3000,MATCH("FedFundsRate",FedFundsRates!$A$2:$MM$2,0),FALSE)</f>
        <v>1.3233333333333333</v>
      </c>
      <c r="L17" s="11" t="s">
        <v>69</v>
      </c>
      <c r="M17" s="11" t="s">
        <v>70</v>
      </c>
      <c r="S17" s="15" t="s">
        <v>22</v>
      </c>
      <c r="T17" s="15" t="s">
        <v>50</v>
      </c>
    </row>
    <row r="18" spans="1:20" x14ac:dyDescent="0.3">
      <c r="A18" s="1">
        <v>21504</v>
      </c>
      <c r="B18" s="74">
        <f>VLOOKUP($A18,FedFundsRates!$A$2:$MM$3000,MATCH(B$2,FedFundsRates!$A$2:$MM$2,0),FALSE)</f>
        <v>1.3233333333333333</v>
      </c>
      <c r="C18" s="74" t="e">
        <f>VLOOKUP($A18,NaturalRateMeasures!$A$2:$MK$3000,MATCH(C$2,NaturalRateMeasures!$A$2:$MK$2,0),FALSE)</f>
        <v>#N/A</v>
      </c>
      <c r="D18" s="74">
        <f>VLOOKUP($A18,InflationTargetMeasures!$A$2:$MM$3000,MATCH(D$2,InflationTargetMeasures!$A$2:$MM$2,0),FALSE)</f>
        <v>2</v>
      </c>
      <c r="E18" s="74" t="e">
        <f>VLOOKUP($A18,GapMeasures!$A$2:$LA$3000,MATCH(E$2,GapMeasures!$A$2:$LA$2,0),FALSE)</f>
        <v>#N/A</v>
      </c>
      <c r="F18" s="74" t="e">
        <f>VLOOKUP($A18,InflationMeasures!$A$2:$LN$3000,MATCH(F$2,InflationMeasures!$A$2:$LN$2,0),FALSE)</f>
        <v>#N/A</v>
      </c>
      <c r="G18" s="23">
        <v>21504</v>
      </c>
      <c r="H18" s="22" t="e">
        <f t="shared" si="0"/>
        <v>#N/A</v>
      </c>
      <c r="I18" s="22">
        <f>VLOOKUP($A18,FedFundsRates!$A$2:$MM$3000,MATCH("FedFundsRate",FedFundsRates!$A$2:$MM$2,0),FALSE)</f>
        <v>2.1633333333333336</v>
      </c>
      <c r="L18" s="12" t="s">
        <v>26</v>
      </c>
      <c r="M18" s="12" t="s">
        <v>54</v>
      </c>
      <c r="S18" s="15" t="s">
        <v>23</v>
      </c>
      <c r="T18" s="15" t="s">
        <v>51</v>
      </c>
    </row>
    <row r="19" spans="1:20" x14ac:dyDescent="0.3">
      <c r="A19" s="1">
        <v>21596</v>
      </c>
      <c r="B19" s="74">
        <f>VLOOKUP($A19,FedFundsRates!$A$2:$MM$3000,MATCH(B$2,FedFundsRates!$A$2:$MM$2,0),FALSE)</f>
        <v>2.1633333333333336</v>
      </c>
      <c r="C19" s="74" t="e">
        <f>VLOOKUP($A19,NaturalRateMeasures!$A$2:$MK$3000,MATCH(C$2,NaturalRateMeasures!$A$2:$MK$2,0),FALSE)</f>
        <v>#N/A</v>
      </c>
      <c r="D19" s="74">
        <f>VLOOKUP($A19,InflationTargetMeasures!$A$2:$MM$3000,MATCH(D$2,InflationTargetMeasures!$A$2:$MM$2,0),FALSE)</f>
        <v>2</v>
      </c>
      <c r="E19" s="74" t="e">
        <f>VLOOKUP($A19,GapMeasures!$A$2:$LA$3000,MATCH(E$2,GapMeasures!$A$2:$LA$2,0),FALSE)</f>
        <v>#N/A</v>
      </c>
      <c r="F19" s="74" t="e">
        <f>VLOOKUP($A19,InflationMeasures!$A$2:$LN$3000,MATCH(F$2,InflationMeasures!$A$2:$LN$2,0),FALSE)</f>
        <v>#N/A</v>
      </c>
      <c r="G19" s="23">
        <v>21596</v>
      </c>
      <c r="H19" s="22" t="e">
        <f t="shared" si="0"/>
        <v>#N/A</v>
      </c>
      <c r="I19" s="22">
        <f>VLOOKUP($A19,FedFundsRates!$A$2:$MM$3000,MATCH("FedFundsRate",FedFundsRates!$A$2:$MM$2,0),FALSE)</f>
        <v>2.57</v>
      </c>
      <c r="L19" s="12" t="s">
        <v>27</v>
      </c>
      <c r="M19" s="12" t="s">
        <v>55</v>
      </c>
      <c r="S19" s="15" t="s">
        <v>24</v>
      </c>
      <c r="T19" s="15" t="s">
        <v>52</v>
      </c>
    </row>
    <row r="20" spans="1:20" x14ac:dyDescent="0.3">
      <c r="A20" s="1">
        <v>21685</v>
      </c>
      <c r="B20" s="74">
        <f>VLOOKUP($A20,FedFundsRates!$A$2:$MM$3000,MATCH(B$2,FedFundsRates!$A$2:$MM$2,0),FALSE)</f>
        <v>2.57</v>
      </c>
      <c r="C20" s="74" t="e">
        <f>VLOOKUP($A20,NaturalRateMeasures!$A$2:$MK$3000,MATCH(C$2,NaturalRateMeasures!$A$2:$MK$2,0),FALSE)</f>
        <v>#N/A</v>
      </c>
      <c r="D20" s="74">
        <f>VLOOKUP($A20,InflationTargetMeasures!$A$2:$MM$3000,MATCH(D$2,InflationTargetMeasures!$A$2:$MM$2,0),FALSE)</f>
        <v>2</v>
      </c>
      <c r="E20" s="74" t="e">
        <f>VLOOKUP($A20,GapMeasures!$A$2:$LA$3000,MATCH(E$2,GapMeasures!$A$2:$LA$2,0),FALSE)</f>
        <v>#N/A</v>
      </c>
      <c r="F20" s="74" t="e">
        <f>VLOOKUP($A20,InflationMeasures!$A$2:$LN$3000,MATCH(F$2,InflationMeasures!$A$2:$LN$2,0),FALSE)</f>
        <v>#N/A</v>
      </c>
      <c r="G20" s="23">
        <v>21685</v>
      </c>
      <c r="H20" s="22" t="e">
        <f t="shared" si="0"/>
        <v>#N/A</v>
      </c>
      <c r="I20" s="22">
        <f>VLOOKUP($A20,FedFundsRates!$A$2:$MM$3000,MATCH("FedFundsRate",FedFundsRates!$A$2:$MM$2,0),FALSE)</f>
        <v>3.0833333333333335</v>
      </c>
      <c r="L20" s="12" t="s">
        <v>28</v>
      </c>
      <c r="M20" s="12" t="s">
        <v>56</v>
      </c>
      <c r="S20" s="15" t="s">
        <v>25</v>
      </c>
      <c r="T20" s="15" t="s">
        <v>53</v>
      </c>
    </row>
    <row r="21" spans="1:20" x14ac:dyDescent="0.3">
      <c r="A21" s="1">
        <v>21777</v>
      </c>
      <c r="B21" s="74">
        <f>VLOOKUP($A21,FedFundsRates!$A$2:$MM$3000,MATCH(B$2,FedFundsRates!$A$2:$MM$2,0),FALSE)</f>
        <v>3.0833333333333335</v>
      </c>
      <c r="C21" s="74" t="e">
        <f>VLOOKUP($A21,NaturalRateMeasures!$A$2:$MK$3000,MATCH(C$2,NaturalRateMeasures!$A$2:$MK$2,0),FALSE)</f>
        <v>#N/A</v>
      </c>
      <c r="D21" s="74">
        <f>VLOOKUP($A21,InflationTargetMeasures!$A$2:$MM$3000,MATCH(D$2,InflationTargetMeasures!$A$2:$MM$2,0),FALSE)</f>
        <v>2</v>
      </c>
      <c r="E21" s="74" t="e">
        <f>VLOOKUP($A21,GapMeasures!$A$2:$LA$3000,MATCH(E$2,GapMeasures!$A$2:$LA$2,0),FALSE)</f>
        <v>#N/A</v>
      </c>
      <c r="F21" s="74" t="e">
        <f>VLOOKUP($A21,InflationMeasures!$A$2:$LN$3000,MATCH(F$2,InflationMeasures!$A$2:$LN$2,0),FALSE)</f>
        <v>#N/A</v>
      </c>
      <c r="G21" s="23">
        <v>21777</v>
      </c>
      <c r="H21" s="22" t="e">
        <f t="shared" si="0"/>
        <v>#N/A</v>
      </c>
      <c r="I21" s="22">
        <f>VLOOKUP($A21,FedFundsRates!$A$2:$MM$3000,MATCH("FedFundsRate",FedFundsRates!$A$2:$MM$2,0),FALSE)</f>
        <v>3.5766666666666667</v>
      </c>
      <c r="L21" s="12" t="s">
        <v>29</v>
      </c>
      <c r="M21" s="12" t="s">
        <v>57</v>
      </c>
      <c r="S21" s="15" t="s">
        <v>93</v>
      </c>
      <c r="T21" s="15" t="s">
        <v>94</v>
      </c>
    </row>
    <row r="22" spans="1:20" x14ac:dyDescent="0.3">
      <c r="A22" s="1">
        <v>21869</v>
      </c>
      <c r="B22" s="74">
        <f>VLOOKUP($A22,FedFundsRates!$A$2:$MM$3000,MATCH(B$2,FedFundsRates!$A$2:$MM$2,0),FALSE)</f>
        <v>3.5766666666666667</v>
      </c>
      <c r="C22" s="74" t="e">
        <f>VLOOKUP($A22,NaturalRateMeasures!$A$2:$MK$3000,MATCH(C$2,NaturalRateMeasures!$A$2:$MK$2,0),FALSE)</f>
        <v>#N/A</v>
      </c>
      <c r="D22" s="74">
        <f>VLOOKUP($A22,InflationTargetMeasures!$A$2:$MM$3000,MATCH(D$2,InflationTargetMeasures!$A$2:$MM$2,0),FALSE)</f>
        <v>2</v>
      </c>
      <c r="E22" s="74" t="e">
        <f>VLOOKUP($A22,GapMeasures!$A$2:$LA$3000,MATCH(E$2,GapMeasures!$A$2:$LA$2,0),FALSE)</f>
        <v>#N/A</v>
      </c>
      <c r="F22" s="74" t="e">
        <f>VLOOKUP($A22,InflationMeasures!$A$2:$LN$3000,MATCH(F$2,InflationMeasures!$A$2:$LN$2,0),FALSE)</f>
        <v>#N/A</v>
      </c>
      <c r="G22" s="23">
        <v>21869</v>
      </c>
      <c r="H22" s="22" t="e">
        <f t="shared" si="0"/>
        <v>#N/A</v>
      </c>
      <c r="I22" s="22">
        <f>VLOOKUP($A22,FedFundsRates!$A$2:$MM$3000,MATCH("FedFundsRate",FedFundsRates!$A$2:$MM$2,0),FALSE)</f>
        <v>3.99</v>
      </c>
      <c r="L22" s="12" t="s">
        <v>30</v>
      </c>
      <c r="M22" s="12" t="s">
        <v>58</v>
      </c>
    </row>
    <row r="23" spans="1:20" x14ac:dyDescent="0.3">
      <c r="A23" s="1">
        <v>21961</v>
      </c>
      <c r="B23" s="74">
        <f>VLOOKUP($A23,FedFundsRates!$A$2:$MM$3000,MATCH(B$2,FedFundsRates!$A$2:$MM$2,0),FALSE)</f>
        <v>3.99</v>
      </c>
      <c r="C23" s="74" t="e">
        <f>VLOOKUP($A23,NaturalRateMeasures!$A$2:$MK$3000,MATCH(C$2,NaturalRateMeasures!$A$2:$MK$2,0),FALSE)</f>
        <v>#N/A</v>
      </c>
      <c r="D23" s="74">
        <f>VLOOKUP($A23,InflationTargetMeasures!$A$2:$MM$3000,MATCH(D$2,InflationTargetMeasures!$A$2:$MM$2,0),FALSE)</f>
        <v>2</v>
      </c>
      <c r="E23" s="74" t="e">
        <f>VLOOKUP($A23,GapMeasures!$A$2:$LA$3000,MATCH(E$2,GapMeasures!$A$2:$LA$2,0),FALSE)</f>
        <v>#N/A</v>
      </c>
      <c r="F23" s="74">
        <f>VLOOKUP($A23,InflationMeasures!$A$2:$LN$3000,MATCH(F$2,InflationMeasures!$A$2:$LN$2,0),FALSE)</f>
        <v>2.1076377699001059</v>
      </c>
      <c r="G23" s="23">
        <v>21961</v>
      </c>
      <c r="H23" s="22" t="e">
        <f t="shared" si="0"/>
        <v>#N/A</v>
      </c>
      <c r="I23" s="22">
        <f>VLOOKUP($A23,FedFundsRates!$A$2:$MM$3000,MATCH("FedFundsRate",FedFundsRates!$A$2:$MM$2,0),FALSE)</f>
        <v>3.9333333333333336</v>
      </c>
      <c r="L23" s="12" t="s">
        <v>31</v>
      </c>
      <c r="M23" s="12" t="s">
        <v>59</v>
      </c>
      <c r="S23" s="3" t="s">
        <v>71</v>
      </c>
      <c r="T23" s="2"/>
    </row>
    <row r="24" spans="1:20" x14ac:dyDescent="0.3">
      <c r="A24" s="1">
        <v>22051</v>
      </c>
      <c r="B24" s="74">
        <f>VLOOKUP($A24,FedFundsRates!$A$2:$MM$3000,MATCH(B$2,FedFundsRates!$A$2:$MM$2,0),FALSE)</f>
        <v>3.9333333333333336</v>
      </c>
      <c r="C24" s="74" t="e">
        <f>VLOOKUP($A24,NaturalRateMeasures!$A$2:$MK$3000,MATCH(C$2,NaturalRateMeasures!$A$2:$MK$2,0),FALSE)</f>
        <v>#N/A</v>
      </c>
      <c r="D24" s="74">
        <f>VLOOKUP($A24,InflationTargetMeasures!$A$2:$MM$3000,MATCH(D$2,InflationTargetMeasures!$A$2:$MM$2,0),FALSE)</f>
        <v>2</v>
      </c>
      <c r="E24" s="74" t="e">
        <f>VLOOKUP($A24,GapMeasures!$A$2:$LA$3000,MATCH(E$2,GapMeasures!$A$2:$LA$2,0),FALSE)</f>
        <v>#N/A</v>
      </c>
      <c r="F24" s="74">
        <f>VLOOKUP($A24,InflationMeasures!$A$2:$LN$3000,MATCH(F$2,InflationMeasures!$A$2:$LN$2,0),FALSE)</f>
        <v>1.9489678163867152</v>
      </c>
      <c r="G24" s="23">
        <v>22051</v>
      </c>
      <c r="H24" s="22" t="e">
        <f t="shared" si="0"/>
        <v>#N/A</v>
      </c>
      <c r="I24" s="22">
        <f>VLOOKUP($A24,FedFundsRates!$A$2:$MM$3000,MATCH("FedFundsRate",FedFundsRates!$A$2:$MM$2,0),FALSE)</f>
        <v>3.6966666666666668</v>
      </c>
      <c r="L24" s="12" t="s">
        <v>32</v>
      </c>
      <c r="M24" s="12" t="s">
        <v>60</v>
      </c>
      <c r="S24" s="3" t="s">
        <v>69</v>
      </c>
      <c r="T24" s="3" t="s">
        <v>70</v>
      </c>
    </row>
    <row r="25" spans="1:20" x14ac:dyDescent="0.3">
      <c r="A25" s="1">
        <v>22143</v>
      </c>
      <c r="B25" s="74">
        <f>VLOOKUP($A25,FedFundsRates!$A$2:$MM$3000,MATCH(B$2,FedFundsRates!$A$2:$MM$2,0),FALSE)</f>
        <v>3.6966666666666668</v>
      </c>
      <c r="C25" s="74" t="e">
        <f>VLOOKUP($A25,NaturalRateMeasures!$A$2:$MK$3000,MATCH(C$2,NaturalRateMeasures!$A$2:$MK$2,0),FALSE)</f>
        <v>#N/A</v>
      </c>
      <c r="D25" s="74">
        <f>VLOOKUP($A25,InflationTargetMeasures!$A$2:$MM$3000,MATCH(D$2,InflationTargetMeasures!$A$2:$MM$2,0),FALSE)</f>
        <v>2</v>
      </c>
      <c r="E25" s="74" t="e">
        <f>VLOOKUP($A25,GapMeasures!$A$2:$LA$3000,MATCH(E$2,GapMeasures!$A$2:$LA$2,0),FALSE)</f>
        <v>#N/A</v>
      </c>
      <c r="F25" s="74">
        <f>VLOOKUP($A25,InflationMeasures!$A$2:$LN$3000,MATCH(F$2,InflationMeasures!$A$2:$LN$2,0),FALSE)</f>
        <v>1.6749458667685735</v>
      </c>
      <c r="G25" s="23">
        <v>22143</v>
      </c>
      <c r="H25" s="22" t="e">
        <f t="shared" si="0"/>
        <v>#N/A</v>
      </c>
      <c r="I25" s="22">
        <f>VLOOKUP($A25,FedFundsRates!$A$2:$MM$3000,MATCH("FedFundsRate",FedFundsRates!$A$2:$MM$2,0),FALSE)</f>
        <v>2.936666666666667</v>
      </c>
      <c r="L25" s="12" t="s">
        <v>33</v>
      </c>
      <c r="M25" s="12" t="s">
        <v>61</v>
      </c>
      <c r="S25" s="2" t="s">
        <v>0</v>
      </c>
      <c r="T25" s="2" t="s">
        <v>35</v>
      </c>
    </row>
    <row r="26" spans="1:20" x14ac:dyDescent="0.3">
      <c r="A26" s="1">
        <v>22235</v>
      </c>
      <c r="B26" s="74">
        <f>VLOOKUP($A26,FedFundsRates!$A$2:$MM$3000,MATCH(B$2,FedFundsRates!$A$2:$MM$2,0),FALSE)</f>
        <v>2.936666666666667</v>
      </c>
      <c r="C26" s="74" t="e">
        <f>VLOOKUP($A26,NaturalRateMeasures!$A$2:$MK$3000,MATCH(C$2,NaturalRateMeasures!$A$2:$MK$2,0),FALSE)</f>
        <v>#N/A</v>
      </c>
      <c r="D26" s="74">
        <f>VLOOKUP($A26,InflationTargetMeasures!$A$2:$MM$3000,MATCH(D$2,InflationTargetMeasures!$A$2:$MM$2,0),FALSE)</f>
        <v>2</v>
      </c>
      <c r="E26" s="74" t="e">
        <f>VLOOKUP($A26,GapMeasures!$A$2:$LA$3000,MATCH(E$2,GapMeasures!$A$2:$LA$2,0),FALSE)</f>
        <v>#N/A</v>
      </c>
      <c r="F26" s="74">
        <f>VLOOKUP($A26,InflationMeasures!$A$2:$LN$3000,MATCH(F$2,InflationMeasures!$A$2:$LN$2,0),FALSE)</f>
        <v>1.4183499018552537</v>
      </c>
      <c r="G26" s="23">
        <v>22235</v>
      </c>
      <c r="H26" s="22" t="e">
        <f t="shared" si="0"/>
        <v>#N/A</v>
      </c>
      <c r="I26" s="22">
        <f>VLOOKUP($A26,FedFundsRates!$A$2:$MM$3000,MATCH("FedFundsRate",FedFundsRates!$A$2:$MM$2,0),FALSE)</f>
        <v>2.2966666666666669</v>
      </c>
      <c r="L26" s="12" t="s">
        <v>34</v>
      </c>
      <c r="M26" s="12" t="s">
        <v>62</v>
      </c>
      <c r="S26" s="2" t="s">
        <v>1</v>
      </c>
      <c r="T26" s="2" t="s">
        <v>36</v>
      </c>
    </row>
    <row r="27" spans="1:20" x14ac:dyDescent="0.3">
      <c r="A27" s="1">
        <v>22327</v>
      </c>
      <c r="B27" s="74">
        <f>VLOOKUP($A27,FedFundsRates!$A$2:$MM$3000,MATCH(B$2,FedFundsRates!$A$2:$MM$2,0),FALSE)</f>
        <v>2.2966666666666669</v>
      </c>
      <c r="C27" s="74" t="e">
        <f>VLOOKUP($A27,NaturalRateMeasures!$A$2:$MK$3000,MATCH(C$2,NaturalRateMeasures!$A$2:$MK$2,0),FALSE)</f>
        <v>#N/A</v>
      </c>
      <c r="D27" s="74">
        <f>VLOOKUP($A27,InflationTargetMeasures!$A$2:$MM$3000,MATCH(D$2,InflationTargetMeasures!$A$2:$MM$2,0),FALSE)</f>
        <v>2</v>
      </c>
      <c r="E27" s="74" t="e">
        <f>VLOOKUP($A27,GapMeasures!$A$2:$LA$3000,MATCH(E$2,GapMeasures!$A$2:$LA$2,0),FALSE)</f>
        <v>#N/A</v>
      </c>
      <c r="F27" s="74">
        <f>VLOOKUP($A27,InflationMeasures!$A$2:$LN$3000,MATCH(F$2,InflationMeasures!$A$2:$LN$2,0),FALSE)</f>
        <v>1.2750915288473719</v>
      </c>
      <c r="G27" s="23">
        <v>22327</v>
      </c>
      <c r="H27" s="22" t="e">
        <f t="shared" si="0"/>
        <v>#N/A</v>
      </c>
      <c r="I27" s="22">
        <f>VLOOKUP($A27,FedFundsRates!$A$2:$MM$3000,MATCH("FedFundsRate",FedFundsRates!$A$2:$MM$2,0),FALSE)</f>
        <v>2.0033333333333334</v>
      </c>
    </row>
    <row r="28" spans="1:20" x14ac:dyDescent="0.3">
      <c r="A28" s="1">
        <v>22416</v>
      </c>
      <c r="B28" s="74">
        <f>VLOOKUP($A28,FedFundsRates!$A$2:$MM$3000,MATCH(B$2,FedFundsRates!$A$2:$MM$2,0),FALSE)</f>
        <v>2.0033333333333334</v>
      </c>
      <c r="C28" s="74" t="e">
        <f>VLOOKUP($A28,NaturalRateMeasures!$A$2:$MK$3000,MATCH(C$2,NaturalRateMeasures!$A$2:$MK$2,0),FALSE)</f>
        <v>#N/A</v>
      </c>
      <c r="D28" s="74">
        <f>VLOOKUP($A28,InflationTargetMeasures!$A$2:$MM$3000,MATCH(D$2,InflationTargetMeasures!$A$2:$MM$2,0),FALSE)</f>
        <v>2</v>
      </c>
      <c r="E28" s="74" t="e">
        <f>VLOOKUP($A28,GapMeasures!$A$2:$LA$3000,MATCH(E$2,GapMeasures!$A$2:$LA$2,0),FALSE)</f>
        <v>#N/A</v>
      </c>
      <c r="F28" s="74">
        <f>VLOOKUP($A28,InflationMeasures!$A$2:$LN$3000,MATCH(F$2,InflationMeasures!$A$2:$LN$2,0),FALSE)</f>
        <v>1.2262608476921288</v>
      </c>
      <c r="G28" s="23">
        <v>22416</v>
      </c>
      <c r="H28" s="22" t="e">
        <f t="shared" si="0"/>
        <v>#N/A</v>
      </c>
      <c r="I28" s="22">
        <f>VLOOKUP($A28,FedFundsRates!$A$2:$MM$3000,MATCH("FedFundsRate",FedFundsRates!$A$2:$MM$2,0),FALSE)</f>
        <v>1.7333333333333332</v>
      </c>
      <c r="L28" s="17" t="s">
        <v>73</v>
      </c>
    </row>
    <row r="29" spans="1:20" x14ac:dyDescent="0.3">
      <c r="A29" s="1">
        <v>22508</v>
      </c>
      <c r="B29" s="74">
        <f>VLOOKUP($A29,FedFundsRates!$A$2:$MM$3000,MATCH(B$2,FedFundsRates!$A$2:$MM$2,0),FALSE)</f>
        <v>1.7333333333333332</v>
      </c>
      <c r="C29" s="74" t="e">
        <f>VLOOKUP($A29,NaturalRateMeasures!$A$2:$MK$3000,MATCH(C$2,NaturalRateMeasures!$A$2:$MK$2,0),FALSE)</f>
        <v>#N/A</v>
      </c>
      <c r="D29" s="74">
        <f>VLOOKUP($A29,InflationTargetMeasures!$A$2:$MM$3000,MATCH(D$2,InflationTargetMeasures!$A$2:$MM$2,0),FALSE)</f>
        <v>2</v>
      </c>
      <c r="E29" s="74" t="e">
        <f>VLOOKUP($A29,GapMeasures!$A$2:$LA$3000,MATCH(E$2,GapMeasures!$A$2:$LA$2,0),FALSE)</f>
        <v>#N/A</v>
      </c>
      <c r="F29" s="74">
        <f>VLOOKUP($A29,InflationMeasures!$A$2:$LN$3000,MATCH(F$2,InflationMeasures!$A$2:$LN$2,0),FALSE)</f>
        <v>1.2652677732539974</v>
      </c>
      <c r="G29" s="23">
        <v>22508</v>
      </c>
      <c r="H29" s="22" t="e">
        <f t="shared" si="0"/>
        <v>#N/A</v>
      </c>
      <c r="I29" s="22">
        <f>VLOOKUP($A29,FedFundsRates!$A$2:$MM$3000,MATCH("FedFundsRate",FedFundsRates!$A$2:$MM$2,0),FALSE)</f>
        <v>1.6833333333333333</v>
      </c>
      <c r="L29" s="18">
        <v>0</v>
      </c>
      <c r="Q29" s="6"/>
      <c r="R29" s="5" t="s">
        <v>66</v>
      </c>
      <c r="S29" s="5" t="s">
        <v>83</v>
      </c>
    </row>
    <row r="30" spans="1:20" x14ac:dyDescent="0.3">
      <c r="A30" s="1">
        <v>22600</v>
      </c>
      <c r="B30" s="74">
        <f>VLOOKUP($A30,FedFundsRates!$A$2:$MM$3000,MATCH(B$2,FedFundsRates!$A$2:$MM$2,0),FALSE)</f>
        <v>1.6833333333333333</v>
      </c>
      <c r="C30" s="74" t="e">
        <f>VLOOKUP($A30,NaturalRateMeasures!$A$2:$MK$3000,MATCH(C$2,NaturalRateMeasures!$A$2:$MK$2,0),FALSE)</f>
        <v>#N/A</v>
      </c>
      <c r="D30" s="74">
        <f>VLOOKUP($A30,InflationTargetMeasures!$A$2:$MM$3000,MATCH(D$2,InflationTargetMeasures!$A$2:$MM$2,0),FALSE)</f>
        <v>2</v>
      </c>
      <c r="E30" s="74" t="e">
        <f>VLOOKUP($A30,GapMeasures!$A$2:$LA$3000,MATCH(E$2,GapMeasures!$A$2:$LA$2,0),FALSE)</f>
        <v>#N/A</v>
      </c>
      <c r="F30" s="74">
        <f>VLOOKUP($A30,InflationMeasures!$A$2:$LN$3000,MATCH(F$2,InflationMeasures!$A$2:$LN$2,0),FALSE)</f>
        <v>1.1799962539801534</v>
      </c>
      <c r="G30" s="23">
        <v>22600</v>
      </c>
      <c r="H30" s="22" t="e">
        <f t="shared" si="0"/>
        <v>#N/A</v>
      </c>
      <c r="I30" s="22">
        <f>VLOOKUP($A30,FedFundsRates!$A$2:$MM$3000,MATCH("FedFundsRate",FedFundsRates!$A$2:$MM$2,0),FALSE)</f>
        <v>2.4</v>
      </c>
      <c r="L30" s="17" t="s">
        <v>74</v>
      </c>
      <c r="Q30" s="19">
        <v>46249</v>
      </c>
      <c r="R30" s="20">
        <f>VLOOKUP(Q30,$G$2:$I$2470,2,FALSE)</f>
        <v>4.779373930780368</v>
      </c>
      <c r="S30" s="20">
        <f>VLOOKUP(Q30,$G$2:$I$2470,3,FALSE)</f>
        <v>3.67</v>
      </c>
    </row>
    <row r="31" spans="1:20" x14ac:dyDescent="0.3">
      <c r="A31" s="1">
        <v>22692</v>
      </c>
      <c r="B31" s="74">
        <f>VLOOKUP($A31,FedFundsRates!$A$2:$MM$3000,MATCH(B$2,FedFundsRates!$A$2:$MM$2,0),FALSE)</f>
        <v>2.4</v>
      </c>
      <c r="C31" s="74" t="e">
        <f>VLOOKUP($A31,NaturalRateMeasures!$A$2:$MK$3000,MATCH(C$2,NaturalRateMeasures!$A$2:$MK$2,0),FALSE)</f>
        <v>#N/A</v>
      </c>
      <c r="D31" s="74">
        <f>VLOOKUP($A31,InflationTargetMeasures!$A$2:$MM$3000,MATCH(D$2,InflationTargetMeasures!$A$2:$MM$2,0),FALSE)</f>
        <v>2</v>
      </c>
      <c r="E31" s="74" t="e">
        <f>VLOOKUP($A31,GapMeasures!$A$2:$LA$3000,MATCH(E$2,GapMeasures!$A$2:$LA$2,0),FALSE)</f>
        <v>#N/A</v>
      </c>
      <c r="F31" s="74">
        <f>VLOOKUP($A31,InflationMeasures!$A$2:$LN$3000,MATCH(F$2,InflationMeasures!$A$2:$LN$2,0),FALSE)</f>
        <v>1.3836948391922066</v>
      </c>
      <c r="G31" s="23">
        <v>22692</v>
      </c>
      <c r="H31" s="22" t="e">
        <f t="shared" si="0"/>
        <v>#N/A</v>
      </c>
      <c r="I31" s="22">
        <f>VLOOKUP($A31,FedFundsRates!$A$2:$MM$3000,MATCH("FedFundsRate",FedFundsRates!$A$2:$MM$2,0),FALSE)</f>
        <v>2.4566666666666666</v>
      </c>
      <c r="L31" s="18">
        <v>0.5</v>
      </c>
      <c r="Q31" s="19">
        <v>46341</v>
      </c>
      <c r="R31" s="20">
        <f>VLOOKUP(Q31,$G$2:$I$2470,2,FALSE)</f>
        <v>5.1031213879470085</v>
      </c>
      <c r="S31" s="20" t="e">
        <f>VLOOKUP(Q31,$G$2:$I$2470,3,FALSE)</f>
        <v>#N/A</v>
      </c>
    </row>
    <row r="32" spans="1:20" x14ac:dyDescent="0.3">
      <c r="A32" s="1">
        <v>22781</v>
      </c>
      <c r="B32" s="74">
        <f>VLOOKUP($A32,FedFundsRates!$A$2:$MM$3000,MATCH(B$2,FedFundsRates!$A$2:$MM$2,0),FALSE)</f>
        <v>2.4566666666666666</v>
      </c>
      <c r="C32" s="74" t="e">
        <f>VLOOKUP($A32,NaturalRateMeasures!$A$2:$MK$3000,MATCH(C$2,NaturalRateMeasures!$A$2:$MK$2,0),FALSE)</f>
        <v>#N/A</v>
      </c>
      <c r="D32" s="74">
        <f>VLOOKUP($A32,InflationTargetMeasures!$A$2:$MM$3000,MATCH(D$2,InflationTargetMeasures!$A$2:$MM$2,0),FALSE)</f>
        <v>2</v>
      </c>
      <c r="E32" s="74" t="e">
        <f>VLOOKUP($A32,GapMeasures!$A$2:$LA$3000,MATCH(E$2,GapMeasures!$A$2:$LA$2,0),FALSE)</f>
        <v>#N/A</v>
      </c>
      <c r="F32" s="74">
        <f>VLOOKUP($A32,InflationMeasures!$A$2:$LN$3000,MATCH(F$2,InflationMeasures!$A$2:$LN$2,0),FALSE)</f>
        <v>1.4350500093184948</v>
      </c>
      <c r="G32" s="23">
        <v>22781</v>
      </c>
      <c r="H32" s="22" t="e">
        <f t="shared" si="0"/>
        <v>#N/A</v>
      </c>
      <c r="I32" s="22">
        <f>VLOOKUP($A32,FedFundsRates!$A$2:$MM$3000,MATCH("FedFundsRate",FedFundsRates!$A$2:$MM$2,0),FALSE)</f>
        <v>2.6066666666666669</v>
      </c>
      <c r="L32" t="s">
        <v>151</v>
      </c>
    </row>
    <row r="33" spans="1:9" x14ac:dyDescent="0.3">
      <c r="A33" s="1">
        <v>22873</v>
      </c>
      <c r="B33" s="74">
        <f>VLOOKUP($A33,FedFundsRates!$A$2:$MM$3000,MATCH(B$2,FedFundsRates!$A$2:$MM$2,0),FALSE)</f>
        <v>2.6066666666666669</v>
      </c>
      <c r="C33" s="74" t="e">
        <f>VLOOKUP($A33,NaturalRateMeasures!$A$2:$MK$3000,MATCH(C$2,NaturalRateMeasures!$A$2:$MK$2,0),FALSE)</f>
        <v>#N/A</v>
      </c>
      <c r="D33" s="74">
        <f>VLOOKUP($A33,InflationTargetMeasures!$A$2:$MM$3000,MATCH(D$2,InflationTargetMeasures!$A$2:$MM$2,0),FALSE)</f>
        <v>2</v>
      </c>
      <c r="E33" s="74" t="e">
        <f>VLOOKUP($A33,GapMeasures!$A$2:$LA$3000,MATCH(E$2,GapMeasures!$A$2:$LA$2,0),FALSE)</f>
        <v>#N/A</v>
      </c>
      <c r="F33" s="74">
        <f>VLOOKUP($A33,InflationMeasures!$A$2:$LN$3000,MATCH(F$2,InflationMeasures!$A$2:$LN$2,0),FALSE)</f>
        <v>1.3298694872270644</v>
      </c>
      <c r="G33" s="23">
        <v>22873</v>
      </c>
      <c r="H33" s="22" t="e">
        <f t="shared" si="0"/>
        <v>#N/A</v>
      </c>
      <c r="I33" s="22">
        <f>VLOOKUP($A33,FedFundsRates!$A$2:$MM$3000,MATCH("FedFundsRate",FedFundsRates!$A$2:$MM$2,0),FALSE)</f>
        <v>2.8466666666666671</v>
      </c>
    </row>
    <row r="34" spans="1:9" x14ac:dyDescent="0.3">
      <c r="A34" s="1">
        <v>22965</v>
      </c>
      <c r="B34" s="74">
        <f>VLOOKUP($A34,FedFundsRates!$A$2:$MM$3000,MATCH(B$2,FedFundsRates!$A$2:$MM$2,0),FALSE)</f>
        <v>2.8466666666666671</v>
      </c>
      <c r="C34" s="74" t="e">
        <f>VLOOKUP($A34,NaturalRateMeasures!$A$2:$MK$3000,MATCH(C$2,NaturalRateMeasures!$A$2:$MK$2,0),FALSE)</f>
        <v>#N/A</v>
      </c>
      <c r="D34" s="74">
        <f>VLOOKUP($A34,InflationTargetMeasures!$A$2:$MM$3000,MATCH(D$2,InflationTargetMeasures!$A$2:$MM$2,0),FALSE)</f>
        <v>2</v>
      </c>
      <c r="E34" s="74" t="e">
        <f>VLOOKUP($A34,GapMeasures!$A$2:$LA$3000,MATCH(E$2,GapMeasures!$A$2:$LA$2,0),FALSE)</f>
        <v>#N/A</v>
      </c>
      <c r="F34" s="74">
        <f>VLOOKUP($A34,InflationMeasures!$A$2:$LN$3000,MATCH(F$2,InflationMeasures!$A$2:$LN$2,0),FALSE)</f>
        <v>1.2773047019622341</v>
      </c>
      <c r="G34" s="23">
        <v>22965</v>
      </c>
      <c r="H34" s="22" t="e">
        <f t="shared" si="0"/>
        <v>#N/A</v>
      </c>
      <c r="I34" s="22">
        <f>VLOOKUP($A34,FedFundsRates!$A$2:$MM$3000,MATCH("FedFundsRate",FedFundsRates!$A$2:$MM$2,0),FALSE)</f>
        <v>2.9233333333333333</v>
      </c>
    </row>
    <row r="35" spans="1:9" x14ac:dyDescent="0.3">
      <c r="A35" s="1">
        <v>23057</v>
      </c>
      <c r="B35" s="74">
        <f>VLOOKUP($A35,FedFundsRates!$A$2:$MM$3000,MATCH(B$2,FedFundsRates!$A$2:$MM$2,0),FALSE)</f>
        <v>2.9233333333333333</v>
      </c>
      <c r="C35" s="74" t="e">
        <f>VLOOKUP($A35,NaturalRateMeasures!$A$2:$MK$3000,MATCH(C$2,NaturalRateMeasures!$A$2:$MK$2,0),FALSE)</f>
        <v>#N/A</v>
      </c>
      <c r="D35" s="74">
        <f>VLOOKUP($A35,InflationTargetMeasures!$A$2:$MM$3000,MATCH(D$2,InflationTargetMeasures!$A$2:$MM$2,0),FALSE)</f>
        <v>2</v>
      </c>
      <c r="E35" s="74" t="e">
        <f>VLOOKUP($A35,GapMeasures!$A$2:$LA$3000,MATCH(E$2,GapMeasures!$A$2:$LA$2,0),FALSE)</f>
        <v>#N/A</v>
      </c>
      <c r="F35" s="74">
        <f>VLOOKUP($A35,InflationMeasures!$A$2:$LN$3000,MATCH(F$2,InflationMeasures!$A$2:$LN$2,0),FALSE)</f>
        <v>1.2357063814090852</v>
      </c>
      <c r="G35" s="23">
        <v>23057</v>
      </c>
      <c r="H35" s="22" t="e">
        <f t="shared" si="0"/>
        <v>#N/A</v>
      </c>
      <c r="I35" s="22">
        <f>VLOOKUP($A35,FedFundsRates!$A$2:$MM$3000,MATCH("FedFundsRate",FedFundsRates!$A$2:$MM$2,0),FALSE)</f>
        <v>2.9666666666666668</v>
      </c>
    </row>
    <row r="36" spans="1:9" x14ac:dyDescent="0.3">
      <c r="A36" s="1">
        <v>23146</v>
      </c>
      <c r="B36" s="74">
        <f>VLOOKUP($A36,FedFundsRates!$A$2:$MM$3000,MATCH(B$2,FedFundsRates!$A$2:$MM$2,0),FALSE)</f>
        <v>2.9666666666666668</v>
      </c>
      <c r="C36" s="74" t="e">
        <f>VLOOKUP($A36,NaturalRateMeasures!$A$2:$MK$3000,MATCH(C$2,NaturalRateMeasures!$A$2:$MK$2,0),FALSE)</f>
        <v>#N/A</v>
      </c>
      <c r="D36" s="74">
        <f>VLOOKUP($A36,InflationTargetMeasures!$A$2:$MM$3000,MATCH(D$2,InflationTargetMeasures!$A$2:$MM$2,0),FALSE)</f>
        <v>2</v>
      </c>
      <c r="E36" s="74" t="e">
        <f>VLOOKUP($A36,GapMeasures!$A$2:$LA$3000,MATCH(E$2,GapMeasures!$A$2:$LA$2,0),FALSE)</f>
        <v>#N/A</v>
      </c>
      <c r="F36" s="74">
        <f>VLOOKUP($A36,InflationMeasures!$A$2:$LN$3000,MATCH(F$2,InflationMeasures!$A$2:$LN$2,0),FALSE)</f>
        <v>1.2310142087212261</v>
      </c>
      <c r="G36" s="23">
        <v>23146</v>
      </c>
      <c r="H36" s="22" t="e">
        <f t="shared" si="0"/>
        <v>#N/A</v>
      </c>
      <c r="I36" s="22">
        <f>VLOOKUP($A36,FedFundsRates!$A$2:$MM$3000,MATCH("FedFundsRate",FedFundsRates!$A$2:$MM$2,0),FALSE)</f>
        <v>2.9633333333333334</v>
      </c>
    </row>
    <row r="37" spans="1:9" x14ac:dyDescent="0.3">
      <c r="A37" s="1">
        <v>23238</v>
      </c>
      <c r="B37" s="74">
        <f>VLOOKUP($A37,FedFundsRates!$A$2:$MM$3000,MATCH(B$2,FedFundsRates!$A$2:$MM$2,0),FALSE)</f>
        <v>2.9633333333333334</v>
      </c>
      <c r="C37" s="74" t="e">
        <f>VLOOKUP($A37,NaturalRateMeasures!$A$2:$MK$3000,MATCH(C$2,NaturalRateMeasures!$A$2:$MK$2,0),FALSE)</f>
        <v>#N/A</v>
      </c>
      <c r="D37" s="74">
        <f>VLOOKUP($A37,InflationTargetMeasures!$A$2:$MM$3000,MATCH(D$2,InflationTargetMeasures!$A$2:$MM$2,0),FALSE)</f>
        <v>2</v>
      </c>
      <c r="E37" s="74" t="e">
        <f>VLOOKUP($A37,GapMeasures!$A$2:$LA$3000,MATCH(E$2,GapMeasures!$A$2:$LA$2,0),FALSE)</f>
        <v>#N/A</v>
      </c>
      <c r="F37" s="74">
        <f>VLOOKUP($A37,InflationMeasures!$A$2:$LN$3000,MATCH(F$2,InflationMeasures!$A$2:$LN$2,0),FALSE)</f>
        <v>1.2879990233182648</v>
      </c>
      <c r="G37" s="23">
        <v>23238</v>
      </c>
      <c r="H37" s="22" t="e">
        <f t="shared" si="0"/>
        <v>#N/A</v>
      </c>
      <c r="I37" s="22">
        <f>VLOOKUP($A37,FedFundsRates!$A$2:$MM$3000,MATCH("FedFundsRate",FedFundsRates!$A$2:$MM$2,0),FALSE)</f>
        <v>3.33</v>
      </c>
    </row>
    <row r="38" spans="1:9" x14ac:dyDescent="0.3">
      <c r="A38" s="1">
        <v>23330</v>
      </c>
      <c r="B38" s="74">
        <f>VLOOKUP($A38,FedFundsRates!$A$2:$MM$3000,MATCH(B$2,FedFundsRates!$A$2:$MM$2,0),FALSE)</f>
        <v>3.33</v>
      </c>
      <c r="C38" s="74" t="e">
        <f>VLOOKUP($A38,NaturalRateMeasures!$A$2:$MK$3000,MATCH(C$2,NaturalRateMeasures!$A$2:$MK$2,0),FALSE)</f>
        <v>#N/A</v>
      </c>
      <c r="D38" s="74">
        <f>VLOOKUP($A38,InflationTargetMeasures!$A$2:$MM$3000,MATCH(D$2,InflationTargetMeasures!$A$2:$MM$2,0),FALSE)</f>
        <v>2</v>
      </c>
      <c r="E38" s="74" t="e">
        <f>VLOOKUP($A38,GapMeasures!$A$2:$LA$3000,MATCH(E$2,GapMeasures!$A$2:$LA$2,0),FALSE)</f>
        <v>#N/A</v>
      </c>
      <c r="F38" s="74">
        <f>VLOOKUP($A38,InflationMeasures!$A$2:$LN$3000,MATCH(F$2,InflationMeasures!$A$2:$LN$2,0),FALSE)</f>
        <v>1.5841101565831739</v>
      </c>
      <c r="G38" s="23">
        <v>23330</v>
      </c>
      <c r="H38" s="22" t="e">
        <f t="shared" si="0"/>
        <v>#N/A</v>
      </c>
      <c r="I38" s="22">
        <f>VLOOKUP($A38,FedFundsRates!$A$2:$MM$3000,MATCH("FedFundsRate",FedFundsRates!$A$2:$MM$2,0),FALSE)</f>
        <v>3.4533333333333331</v>
      </c>
    </row>
    <row r="39" spans="1:9" x14ac:dyDescent="0.3">
      <c r="A39" s="1">
        <v>23422</v>
      </c>
      <c r="B39" s="74">
        <f>VLOOKUP($A39,FedFundsRates!$A$2:$MM$3000,MATCH(B$2,FedFundsRates!$A$2:$MM$2,0),FALSE)</f>
        <v>3.4533333333333331</v>
      </c>
      <c r="C39" s="74" t="e">
        <f>VLOOKUP($A39,NaturalRateMeasures!$A$2:$MK$3000,MATCH(C$2,NaturalRateMeasures!$A$2:$MK$2,0),FALSE)</f>
        <v>#N/A</v>
      </c>
      <c r="D39" s="74">
        <f>VLOOKUP($A39,InflationTargetMeasures!$A$2:$MM$3000,MATCH(D$2,InflationTargetMeasures!$A$2:$MM$2,0),FALSE)</f>
        <v>2</v>
      </c>
      <c r="E39" s="74" t="e">
        <f>VLOOKUP($A39,GapMeasures!$A$2:$LA$3000,MATCH(E$2,GapMeasures!$A$2:$LA$2,0),FALSE)</f>
        <v>#N/A</v>
      </c>
      <c r="F39" s="74">
        <f>VLOOKUP($A39,InflationMeasures!$A$2:$LN$3000,MATCH(F$2,InflationMeasures!$A$2:$LN$2,0),FALSE)</f>
        <v>1.6821521831541952</v>
      </c>
      <c r="G39" s="23">
        <v>23422</v>
      </c>
      <c r="H39" s="22" t="e">
        <f t="shared" si="0"/>
        <v>#N/A</v>
      </c>
      <c r="I39" s="22">
        <f>VLOOKUP($A39,FedFundsRates!$A$2:$MM$3000,MATCH("FedFundsRate",FedFundsRates!$A$2:$MM$2,0),FALSE)</f>
        <v>3.4633333333333334</v>
      </c>
    </row>
    <row r="40" spans="1:9" x14ac:dyDescent="0.3">
      <c r="A40" s="1">
        <v>23512</v>
      </c>
      <c r="B40" s="74">
        <f>VLOOKUP($A40,FedFundsRates!$A$2:$MM$3000,MATCH(B$2,FedFundsRates!$A$2:$MM$2,0),FALSE)</f>
        <v>3.4633333333333334</v>
      </c>
      <c r="C40" s="74" t="e">
        <f>VLOOKUP($A40,NaturalRateMeasures!$A$2:$MK$3000,MATCH(C$2,NaturalRateMeasures!$A$2:$MK$2,0),FALSE)</f>
        <v>#N/A</v>
      </c>
      <c r="D40" s="74">
        <f>VLOOKUP($A40,InflationTargetMeasures!$A$2:$MM$3000,MATCH(D$2,InflationTargetMeasures!$A$2:$MM$2,0),FALSE)</f>
        <v>2</v>
      </c>
      <c r="E40" s="74" t="e">
        <f>VLOOKUP($A40,GapMeasures!$A$2:$LA$3000,MATCH(E$2,GapMeasures!$A$2:$LA$2,0),FALSE)</f>
        <v>#N/A</v>
      </c>
      <c r="F40" s="74">
        <f>VLOOKUP($A40,InflationMeasures!$A$2:$LN$3000,MATCH(F$2,InflationMeasures!$A$2:$LN$2,0),FALSE)</f>
        <v>1.603242785407466</v>
      </c>
      <c r="G40" s="23">
        <v>23512</v>
      </c>
      <c r="H40" s="22" t="e">
        <f t="shared" si="0"/>
        <v>#N/A</v>
      </c>
      <c r="I40" s="22">
        <f>VLOOKUP($A40,FedFundsRates!$A$2:$MM$3000,MATCH("FedFundsRate",FedFundsRates!$A$2:$MM$2,0),FALSE)</f>
        <v>3.49</v>
      </c>
    </row>
    <row r="41" spans="1:9" x14ac:dyDescent="0.3">
      <c r="A41" s="1">
        <v>23604</v>
      </c>
      <c r="B41" s="74">
        <f>VLOOKUP($A41,FedFundsRates!$A$2:$MM$3000,MATCH(B$2,FedFundsRates!$A$2:$MM$2,0),FALSE)</f>
        <v>3.49</v>
      </c>
      <c r="C41" s="74" t="e">
        <f>VLOOKUP($A41,NaturalRateMeasures!$A$2:$MK$3000,MATCH(C$2,NaturalRateMeasures!$A$2:$MK$2,0),FALSE)</f>
        <v>#N/A</v>
      </c>
      <c r="D41" s="74">
        <f>VLOOKUP($A41,InflationTargetMeasures!$A$2:$MM$3000,MATCH(D$2,InflationTargetMeasures!$A$2:$MM$2,0),FALSE)</f>
        <v>2</v>
      </c>
      <c r="E41" s="74" t="e">
        <f>VLOOKUP($A41,GapMeasures!$A$2:$LA$3000,MATCH(E$2,GapMeasures!$A$2:$LA$2,0),FALSE)</f>
        <v>#N/A</v>
      </c>
      <c r="F41" s="74">
        <f>VLOOKUP($A41,InflationMeasures!$A$2:$LN$3000,MATCH(F$2,InflationMeasures!$A$2:$LN$2,0),FALSE)</f>
        <v>1.4885795214849562</v>
      </c>
      <c r="G41" s="23">
        <v>23604</v>
      </c>
      <c r="H41" s="22" t="e">
        <f t="shared" si="0"/>
        <v>#N/A</v>
      </c>
      <c r="I41" s="22">
        <f>VLOOKUP($A41,FedFundsRates!$A$2:$MM$3000,MATCH("FedFundsRate",FedFundsRates!$A$2:$MM$2,0),FALSE)</f>
        <v>3.456666666666667</v>
      </c>
    </row>
    <row r="42" spans="1:9" x14ac:dyDescent="0.3">
      <c r="A42" s="1">
        <v>23696</v>
      </c>
      <c r="B42" s="74">
        <f>VLOOKUP($A42,FedFundsRates!$A$2:$MM$3000,MATCH(B$2,FedFundsRates!$A$2:$MM$2,0),FALSE)</f>
        <v>3.456666666666667</v>
      </c>
      <c r="C42" s="74" t="e">
        <f>VLOOKUP($A42,NaturalRateMeasures!$A$2:$MK$3000,MATCH(C$2,NaturalRateMeasures!$A$2:$MK$2,0),FALSE)</f>
        <v>#N/A</v>
      </c>
      <c r="D42" s="74">
        <f>VLOOKUP($A42,InflationTargetMeasures!$A$2:$MM$3000,MATCH(D$2,InflationTargetMeasures!$A$2:$MM$2,0),FALSE)</f>
        <v>2</v>
      </c>
      <c r="E42" s="74" t="e">
        <f>VLOOKUP($A42,GapMeasures!$A$2:$LA$3000,MATCH(E$2,GapMeasures!$A$2:$LA$2,0),FALSE)</f>
        <v>#N/A</v>
      </c>
      <c r="F42" s="74">
        <f>VLOOKUP($A42,InflationMeasures!$A$2:$LN$3000,MATCH(F$2,InflationMeasures!$A$2:$LN$2,0),FALSE)</f>
        <v>1.259521381874884</v>
      </c>
      <c r="G42" s="23">
        <v>23696</v>
      </c>
      <c r="H42" s="22" t="e">
        <f t="shared" si="0"/>
        <v>#N/A</v>
      </c>
      <c r="I42" s="22">
        <f>VLOOKUP($A42,FedFundsRates!$A$2:$MM$3000,MATCH("FedFundsRate",FedFundsRates!$A$2:$MM$2,0),FALSE)</f>
        <v>3.5766666666666667</v>
      </c>
    </row>
    <row r="43" spans="1:9" x14ac:dyDescent="0.3">
      <c r="A43" s="1">
        <v>23788</v>
      </c>
      <c r="B43" s="74">
        <f>VLOOKUP($A43,FedFundsRates!$A$2:$MM$3000,MATCH(B$2,FedFundsRates!$A$2:$MM$2,0),FALSE)</f>
        <v>3.5766666666666667</v>
      </c>
      <c r="C43" s="74" t="e">
        <f>VLOOKUP($A43,NaturalRateMeasures!$A$2:$MK$3000,MATCH(C$2,NaturalRateMeasures!$A$2:$MK$2,0),FALSE)</f>
        <v>#N/A</v>
      </c>
      <c r="D43" s="74">
        <f>VLOOKUP($A43,InflationTargetMeasures!$A$2:$MM$3000,MATCH(D$2,InflationTargetMeasures!$A$2:$MM$2,0),FALSE)</f>
        <v>2</v>
      </c>
      <c r="E43" s="74" t="e">
        <f>VLOOKUP($A43,GapMeasures!$A$2:$LA$3000,MATCH(E$2,GapMeasures!$A$2:$LA$2,0),FALSE)</f>
        <v>#N/A</v>
      </c>
      <c r="F43" s="74">
        <f>VLOOKUP($A43,InflationMeasures!$A$2:$LN$3000,MATCH(F$2,InflationMeasures!$A$2:$LN$2,0),FALSE)</f>
        <v>1.2123745819397902</v>
      </c>
      <c r="G43" s="23">
        <v>23788</v>
      </c>
      <c r="H43" s="22" t="e">
        <f t="shared" si="0"/>
        <v>#N/A</v>
      </c>
      <c r="I43" s="22">
        <f>VLOOKUP($A43,FedFundsRates!$A$2:$MM$3000,MATCH("FedFundsRate",FedFundsRates!$A$2:$MM$2,0),FALSE)</f>
        <v>3.9766666666666666</v>
      </c>
    </row>
    <row r="44" spans="1:9" x14ac:dyDescent="0.3">
      <c r="A44" s="1">
        <v>23877</v>
      </c>
      <c r="B44" s="74">
        <f>VLOOKUP($A44,FedFundsRates!$A$2:$MM$3000,MATCH(B$2,FedFundsRates!$A$2:$MM$2,0),FALSE)</f>
        <v>3.9766666666666666</v>
      </c>
      <c r="C44" s="74" t="e">
        <f>VLOOKUP($A44,NaturalRateMeasures!$A$2:$MK$3000,MATCH(C$2,NaturalRateMeasures!$A$2:$MK$2,0),FALSE)</f>
        <v>#N/A</v>
      </c>
      <c r="D44" s="74">
        <f>VLOOKUP($A44,InflationTargetMeasures!$A$2:$MM$3000,MATCH(D$2,InflationTargetMeasures!$A$2:$MM$2,0),FALSE)</f>
        <v>2</v>
      </c>
      <c r="E44" s="74" t="e">
        <f>VLOOKUP($A44,GapMeasures!$A$2:$LA$3000,MATCH(E$2,GapMeasures!$A$2:$LA$2,0),FALSE)</f>
        <v>#N/A</v>
      </c>
      <c r="F44" s="74">
        <f>VLOOKUP($A44,InflationMeasures!$A$2:$LN$3000,MATCH(F$2,InflationMeasures!$A$2:$LN$2,0),FALSE)</f>
        <v>1.220674050256032</v>
      </c>
      <c r="G44" s="23">
        <v>23877</v>
      </c>
      <c r="H44" s="22" t="e">
        <f t="shared" si="0"/>
        <v>#N/A</v>
      </c>
      <c r="I44" s="22">
        <f>VLOOKUP($A44,FedFundsRates!$A$2:$MM$3000,MATCH("FedFundsRate",FedFundsRates!$A$2:$MM$2,0),FALSE)</f>
        <v>4.0799999999999992</v>
      </c>
    </row>
    <row r="45" spans="1:9" x14ac:dyDescent="0.3">
      <c r="A45" s="1">
        <v>23969</v>
      </c>
      <c r="B45" s="74">
        <f>VLOOKUP($A45,FedFundsRates!$A$2:$MM$3000,MATCH(B$2,FedFundsRates!$A$2:$MM$2,0),FALSE)</f>
        <v>4.0799999999999992</v>
      </c>
      <c r="C45" s="74" t="e">
        <f>VLOOKUP($A45,NaturalRateMeasures!$A$2:$MK$3000,MATCH(C$2,NaturalRateMeasures!$A$2:$MK$2,0),FALSE)</f>
        <v>#N/A</v>
      </c>
      <c r="D45" s="74">
        <f>VLOOKUP($A45,InflationTargetMeasures!$A$2:$MM$3000,MATCH(D$2,InflationTargetMeasures!$A$2:$MM$2,0),FALSE)</f>
        <v>2</v>
      </c>
      <c r="E45" s="74" t="e">
        <f>VLOOKUP($A45,GapMeasures!$A$2:$LA$3000,MATCH(E$2,GapMeasures!$A$2:$LA$2,0),FALSE)</f>
        <v>#N/A</v>
      </c>
      <c r="F45" s="74">
        <f>VLOOKUP($A45,InflationMeasures!$A$2:$LN$3000,MATCH(F$2,InflationMeasures!$A$2:$LN$2,0),FALSE)</f>
        <v>1.2589073634204251</v>
      </c>
      <c r="G45" s="23">
        <v>23969</v>
      </c>
      <c r="H45" s="22" t="e">
        <f t="shared" si="0"/>
        <v>#N/A</v>
      </c>
      <c r="I45" s="22">
        <f>VLOOKUP($A45,FedFundsRates!$A$2:$MM$3000,MATCH("FedFundsRate",FedFundsRates!$A$2:$MM$2,0),FALSE)</f>
        <v>4.0766666666666671</v>
      </c>
    </row>
    <row r="46" spans="1:9" x14ac:dyDescent="0.3">
      <c r="A46" s="1">
        <v>24061</v>
      </c>
      <c r="B46" s="74">
        <f>VLOOKUP($A46,FedFundsRates!$A$2:$MM$3000,MATCH(B$2,FedFundsRates!$A$2:$MM$2,0),FALSE)</f>
        <v>4.0766666666666671</v>
      </c>
      <c r="C46" s="74" t="e">
        <f>VLOOKUP($A46,NaturalRateMeasures!$A$2:$MK$3000,MATCH(C$2,NaturalRateMeasures!$A$2:$MK$2,0),FALSE)</f>
        <v>#N/A</v>
      </c>
      <c r="D46" s="74">
        <f>VLOOKUP($A46,InflationTargetMeasures!$A$2:$MM$3000,MATCH(D$2,InflationTargetMeasures!$A$2:$MM$2,0),FALSE)</f>
        <v>2</v>
      </c>
      <c r="E46" s="74" t="e">
        <f>VLOOKUP($A46,GapMeasures!$A$2:$LA$3000,MATCH(E$2,GapMeasures!$A$2:$LA$2,0),FALSE)</f>
        <v>#N/A</v>
      </c>
      <c r="F46" s="74">
        <f>VLOOKUP($A46,InflationMeasures!$A$2:$LN$3000,MATCH(F$2,InflationMeasures!$A$2:$LN$2,0),FALSE)</f>
        <v>1.3386246520168399</v>
      </c>
      <c r="G46" s="23">
        <v>24061</v>
      </c>
      <c r="H46" s="22" t="e">
        <f t="shared" si="0"/>
        <v>#N/A</v>
      </c>
      <c r="I46" s="22">
        <f>VLOOKUP($A46,FedFundsRates!$A$2:$MM$3000,MATCH("FedFundsRate",FedFundsRates!$A$2:$MM$2,0),FALSE)</f>
        <v>4.166666666666667</v>
      </c>
    </row>
    <row r="47" spans="1:9" x14ac:dyDescent="0.3">
      <c r="A47" s="1">
        <v>24153</v>
      </c>
      <c r="B47" s="74">
        <f>VLOOKUP($A47,FedFundsRates!$A$2:$MM$3000,MATCH(B$2,FedFundsRates!$A$2:$MM$2,0),FALSE)</f>
        <v>4.166666666666667</v>
      </c>
      <c r="C47" s="74" t="e">
        <f>VLOOKUP($A47,NaturalRateMeasures!$A$2:$MK$3000,MATCH(C$2,NaturalRateMeasures!$A$2:$MK$2,0),FALSE)</f>
        <v>#N/A</v>
      </c>
      <c r="D47" s="74">
        <f>VLOOKUP($A47,InflationTargetMeasures!$A$2:$MM$3000,MATCH(D$2,InflationTargetMeasures!$A$2:$MM$2,0),FALSE)</f>
        <v>2</v>
      </c>
      <c r="E47" s="74" t="e">
        <f>VLOOKUP($A47,GapMeasures!$A$2:$LA$3000,MATCH(E$2,GapMeasures!$A$2:$LA$2,0),FALSE)</f>
        <v>#N/A</v>
      </c>
      <c r="F47" s="74">
        <f>VLOOKUP($A47,InflationMeasures!$A$2:$LN$3000,MATCH(F$2,InflationMeasures!$A$2:$LN$2,0),FALSE)</f>
        <v>1.4633858500029628</v>
      </c>
      <c r="G47" s="23">
        <v>24153</v>
      </c>
      <c r="H47" s="22" t="e">
        <f t="shared" si="0"/>
        <v>#N/A</v>
      </c>
      <c r="I47" s="22">
        <f>VLOOKUP($A47,FedFundsRates!$A$2:$MM$3000,MATCH("FedFundsRate",FedFundsRates!$A$2:$MM$2,0),FALSE)</f>
        <v>4.5599999999999996</v>
      </c>
    </row>
    <row r="48" spans="1:9" x14ac:dyDescent="0.3">
      <c r="A48" s="1">
        <v>24242</v>
      </c>
      <c r="B48" s="74">
        <f>VLOOKUP($A48,FedFundsRates!$A$2:$MM$3000,MATCH(B$2,FedFundsRates!$A$2:$MM$2,0),FALSE)</f>
        <v>4.5599999999999996</v>
      </c>
      <c r="C48" s="74" t="e">
        <f>VLOOKUP($A48,NaturalRateMeasures!$A$2:$MK$3000,MATCH(C$2,NaturalRateMeasures!$A$2:$MK$2,0),FALSE)</f>
        <v>#N/A</v>
      </c>
      <c r="D48" s="74">
        <f>VLOOKUP($A48,InflationTargetMeasures!$A$2:$MM$3000,MATCH(D$2,InflationTargetMeasures!$A$2:$MM$2,0),FALSE)</f>
        <v>2</v>
      </c>
      <c r="E48" s="74" t="e">
        <f>VLOOKUP($A48,GapMeasures!$A$2:$LA$3000,MATCH(E$2,GapMeasures!$A$2:$LA$2,0),FALSE)</f>
        <v>#N/A</v>
      </c>
      <c r="F48" s="74">
        <f>VLOOKUP($A48,InflationMeasures!$A$2:$LN$3000,MATCH(F$2,InflationMeasures!$A$2:$LN$2,0),FALSE)</f>
        <v>1.9707041590681929</v>
      </c>
      <c r="G48" s="23">
        <v>24242</v>
      </c>
      <c r="H48" s="22" t="e">
        <f t="shared" si="0"/>
        <v>#N/A</v>
      </c>
      <c r="I48" s="22">
        <f>VLOOKUP($A48,FedFundsRates!$A$2:$MM$3000,MATCH("FedFundsRate",FedFundsRates!$A$2:$MM$2,0),FALSE)</f>
        <v>4.9133333333333331</v>
      </c>
    </row>
    <row r="49" spans="1:9" x14ac:dyDescent="0.3">
      <c r="A49" s="1">
        <v>24334</v>
      </c>
      <c r="B49" s="74">
        <f>VLOOKUP($A49,FedFundsRates!$A$2:$MM$3000,MATCH(B$2,FedFundsRates!$A$2:$MM$2,0),FALSE)</f>
        <v>4.9133333333333331</v>
      </c>
      <c r="C49" s="74" t="e">
        <f>VLOOKUP($A49,NaturalRateMeasures!$A$2:$MK$3000,MATCH(C$2,NaturalRateMeasures!$A$2:$MK$2,0),FALSE)</f>
        <v>#N/A</v>
      </c>
      <c r="D49" s="74">
        <f>VLOOKUP($A49,InflationTargetMeasures!$A$2:$MM$3000,MATCH(D$2,InflationTargetMeasures!$A$2:$MM$2,0),FALSE)</f>
        <v>2</v>
      </c>
      <c r="E49" s="74" t="e">
        <f>VLOOKUP($A49,GapMeasures!$A$2:$LA$3000,MATCH(E$2,GapMeasures!$A$2:$LA$2,0),FALSE)</f>
        <v>#N/A</v>
      </c>
      <c r="F49" s="74">
        <f>VLOOKUP($A49,InflationMeasures!$A$2:$LN$3000,MATCH(F$2,InflationMeasures!$A$2:$LN$2,0),FALSE)</f>
        <v>2.4923762608491717</v>
      </c>
      <c r="G49" s="23">
        <v>24334</v>
      </c>
      <c r="H49" s="22" t="e">
        <f t="shared" si="0"/>
        <v>#N/A</v>
      </c>
      <c r="I49" s="22">
        <f>VLOOKUP($A49,FedFundsRates!$A$2:$MM$3000,MATCH("FedFundsRate",FedFundsRates!$A$2:$MM$2,0),FALSE)</f>
        <v>5.41</v>
      </c>
    </row>
    <row r="50" spans="1:9" x14ac:dyDescent="0.3">
      <c r="A50" s="1">
        <v>24426</v>
      </c>
      <c r="B50" s="74">
        <f>VLOOKUP($A50,FedFundsRates!$A$2:$MM$3000,MATCH(B$2,FedFundsRates!$A$2:$MM$2,0),FALSE)</f>
        <v>5.41</v>
      </c>
      <c r="C50" s="74" t="e">
        <f>VLOOKUP($A50,NaturalRateMeasures!$A$2:$MK$3000,MATCH(C$2,NaturalRateMeasures!$A$2:$MK$2,0),FALSE)</f>
        <v>#N/A</v>
      </c>
      <c r="D50" s="74">
        <f>VLOOKUP($A50,InflationTargetMeasures!$A$2:$MM$3000,MATCH(D$2,InflationTargetMeasures!$A$2:$MM$2,0),FALSE)</f>
        <v>2</v>
      </c>
      <c r="E50" s="74" t="e">
        <f>VLOOKUP($A50,GapMeasures!$A$2:$LA$3000,MATCH(E$2,GapMeasures!$A$2:$LA$2,0),FALSE)</f>
        <v>#N/A</v>
      </c>
      <c r="F50" s="74">
        <f>VLOOKUP($A50,InflationMeasures!$A$2:$LN$3000,MATCH(F$2,InflationMeasures!$A$2:$LN$2,0),FALSE)</f>
        <v>3.0334911450113911</v>
      </c>
      <c r="G50" s="23">
        <v>24426</v>
      </c>
      <c r="H50" s="22" t="e">
        <f t="shared" si="0"/>
        <v>#N/A</v>
      </c>
      <c r="I50" s="22">
        <f>VLOOKUP($A50,FedFundsRates!$A$2:$MM$3000,MATCH("FedFundsRate",FedFundsRates!$A$2:$MM$2,0),FALSE)</f>
        <v>5.5633333333333326</v>
      </c>
    </row>
    <row r="51" spans="1:9" x14ac:dyDescent="0.3">
      <c r="A51" s="1">
        <v>24518</v>
      </c>
      <c r="B51" s="74">
        <f>VLOOKUP($A51,FedFundsRates!$A$2:$MM$3000,MATCH(B$2,FedFundsRates!$A$2:$MM$2,0),FALSE)</f>
        <v>5.5633333333333326</v>
      </c>
      <c r="C51" s="74" t="e">
        <f>VLOOKUP($A51,NaturalRateMeasures!$A$2:$MK$3000,MATCH(C$2,NaturalRateMeasures!$A$2:$MK$2,0),FALSE)</f>
        <v>#N/A</v>
      </c>
      <c r="D51" s="74">
        <f>VLOOKUP($A51,InflationTargetMeasures!$A$2:$MM$3000,MATCH(D$2,InflationTargetMeasures!$A$2:$MM$2,0),FALSE)</f>
        <v>2</v>
      </c>
      <c r="E51" s="74" t="e">
        <f>VLOOKUP($A51,GapMeasures!$A$2:$LA$3000,MATCH(E$2,GapMeasures!$A$2:$LA$2,0),FALSE)</f>
        <v>#N/A</v>
      </c>
      <c r="F51" s="74">
        <f>VLOOKUP($A51,InflationMeasures!$A$2:$LN$3000,MATCH(F$2,InflationMeasures!$A$2:$LN$2,0),FALSE)</f>
        <v>3.0822913637685412</v>
      </c>
      <c r="G51" s="23">
        <v>24518</v>
      </c>
      <c r="H51" s="22" t="e">
        <f t="shared" si="0"/>
        <v>#N/A</v>
      </c>
      <c r="I51" s="22">
        <f>VLOOKUP($A51,FedFundsRates!$A$2:$MM$3000,MATCH("FedFundsRate",FedFundsRates!$A$2:$MM$2,0),FALSE)</f>
        <v>4.8233333333333341</v>
      </c>
    </row>
    <row r="52" spans="1:9" x14ac:dyDescent="0.3">
      <c r="A52" s="1">
        <v>24607</v>
      </c>
      <c r="B52" s="74">
        <f>VLOOKUP($A52,FedFundsRates!$A$2:$MM$3000,MATCH(B$2,FedFundsRates!$A$2:$MM$2,0),FALSE)</f>
        <v>4.8233333333333341</v>
      </c>
      <c r="C52" s="74" t="e">
        <f>VLOOKUP($A52,NaturalRateMeasures!$A$2:$MK$3000,MATCH(C$2,NaturalRateMeasures!$A$2:$MK$2,0),FALSE)</f>
        <v>#N/A</v>
      </c>
      <c r="D52" s="74">
        <f>VLOOKUP($A52,InflationTargetMeasures!$A$2:$MM$3000,MATCH(D$2,InflationTargetMeasures!$A$2:$MM$2,0),FALSE)</f>
        <v>2</v>
      </c>
      <c r="E52" s="74" t="e">
        <f>VLOOKUP($A52,GapMeasures!$A$2:$LA$3000,MATCH(E$2,GapMeasures!$A$2:$LA$2,0),FALSE)</f>
        <v>#N/A</v>
      </c>
      <c r="F52" s="74">
        <f>VLOOKUP($A52,InflationMeasures!$A$2:$LN$3000,MATCH(F$2,InflationMeasures!$A$2:$LN$2,0),FALSE)</f>
        <v>2.9421945309795916</v>
      </c>
      <c r="G52" s="23">
        <v>24607</v>
      </c>
      <c r="H52" s="22" t="e">
        <f t="shared" si="0"/>
        <v>#N/A</v>
      </c>
      <c r="I52" s="22">
        <f>VLOOKUP($A52,FedFundsRates!$A$2:$MM$3000,MATCH("FedFundsRate",FedFundsRates!$A$2:$MM$2,0),FALSE)</f>
        <v>3.99</v>
      </c>
    </row>
    <row r="53" spans="1:9" x14ac:dyDescent="0.3">
      <c r="A53" s="1">
        <v>24699</v>
      </c>
      <c r="B53" s="74">
        <f>VLOOKUP($A53,FedFundsRates!$A$2:$MM$3000,MATCH(B$2,FedFundsRates!$A$2:$MM$2,0),FALSE)</f>
        <v>3.99</v>
      </c>
      <c r="C53" s="74" t="e">
        <f>VLOOKUP($A53,NaturalRateMeasures!$A$2:$MK$3000,MATCH(C$2,NaturalRateMeasures!$A$2:$MK$2,0),FALSE)</f>
        <v>#N/A</v>
      </c>
      <c r="D53" s="74">
        <f>VLOOKUP($A53,InflationTargetMeasures!$A$2:$MM$3000,MATCH(D$2,InflationTargetMeasures!$A$2:$MM$2,0),FALSE)</f>
        <v>2</v>
      </c>
      <c r="E53" s="74" t="e">
        <f>VLOOKUP($A53,GapMeasures!$A$2:$LA$3000,MATCH(E$2,GapMeasures!$A$2:$LA$2,0),FALSE)</f>
        <v>#N/A</v>
      </c>
      <c r="F53" s="74">
        <f>VLOOKUP($A53,InflationMeasures!$A$2:$LN$3000,MATCH(F$2,InflationMeasures!$A$2:$LN$2,0),FALSE)</f>
        <v>3.0268352692109701</v>
      </c>
      <c r="G53" s="23">
        <v>24699</v>
      </c>
      <c r="H53" s="22" t="e">
        <f t="shared" si="0"/>
        <v>#N/A</v>
      </c>
      <c r="I53" s="22">
        <f>VLOOKUP($A53,FedFundsRates!$A$2:$MM$3000,MATCH("FedFundsRate",FedFundsRates!$A$2:$MM$2,0),FALSE)</f>
        <v>3.8933333333333331</v>
      </c>
    </row>
    <row r="54" spans="1:9" x14ac:dyDescent="0.3">
      <c r="A54" s="1">
        <v>24791</v>
      </c>
      <c r="B54" s="74">
        <f>VLOOKUP($A54,FedFundsRates!$A$2:$MM$3000,MATCH(B$2,FedFundsRates!$A$2:$MM$2,0),FALSE)</f>
        <v>3.8933333333333331</v>
      </c>
      <c r="C54" s="74" t="e">
        <f>VLOOKUP($A54,NaturalRateMeasures!$A$2:$MK$3000,MATCH(C$2,NaturalRateMeasures!$A$2:$MK$2,0),FALSE)</f>
        <v>#N/A</v>
      </c>
      <c r="D54" s="74">
        <f>VLOOKUP($A54,InflationTargetMeasures!$A$2:$MM$3000,MATCH(D$2,InflationTargetMeasures!$A$2:$MM$2,0),FALSE)</f>
        <v>2</v>
      </c>
      <c r="E54" s="74" t="e">
        <f>VLOOKUP($A54,GapMeasures!$A$2:$LA$3000,MATCH(E$2,GapMeasures!$A$2:$LA$2,0),FALSE)</f>
        <v>#N/A</v>
      </c>
      <c r="F54" s="74">
        <f>VLOOKUP($A54,InflationMeasures!$A$2:$LN$3000,MATCH(F$2,InflationMeasures!$A$2:$LN$2,0),FALSE)</f>
        <v>3.1767642387111383</v>
      </c>
      <c r="G54" s="23">
        <v>24791</v>
      </c>
      <c r="H54" s="22" t="e">
        <f t="shared" si="0"/>
        <v>#N/A</v>
      </c>
      <c r="I54" s="22">
        <f>VLOOKUP($A54,FedFundsRates!$A$2:$MM$3000,MATCH("FedFundsRate",FedFundsRates!$A$2:$MM$2,0),FALSE)</f>
        <v>4.1733333333333329</v>
      </c>
    </row>
    <row r="55" spans="1:9" x14ac:dyDescent="0.3">
      <c r="A55" s="1">
        <v>24883</v>
      </c>
      <c r="B55" s="74">
        <f>VLOOKUP($A55,FedFundsRates!$A$2:$MM$3000,MATCH(B$2,FedFundsRates!$A$2:$MM$2,0),FALSE)</f>
        <v>4.1733333333333329</v>
      </c>
      <c r="C55" s="74" t="e">
        <f>VLOOKUP($A55,NaturalRateMeasures!$A$2:$MK$3000,MATCH(C$2,NaturalRateMeasures!$A$2:$MK$2,0),FALSE)</f>
        <v>#N/A</v>
      </c>
      <c r="D55" s="74">
        <f>VLOOKUP($A55,InflationTargetMeasures!$A$2:$MM$3000,MATCH(D$2,InflationTargetMeasures!$A$2:$MM$2,0),FALSE)</f>
        <v>2</v>
      </c>
      <c r="E55" s="74" t="e">
        <f>VLOOKUP($A55,GapMeasures!$A$2:$LA$3000,MATCH(E$2,GapMeasures!$A$2:$LA$2,0),FALSE)</f>
        <v>#N/A</v>
      </c>
      <c r="F55" s="74">
        <f>VLOOKUP($A55,InflationMeasures!$A$2:$LN$3000,MATCH(F$2,InflationMeasures!$A$2:$LN$2,0),FALSE)</f>
        <v>3.7799717912552877</v>
      </c>
      <c r="G55" s="23">
        <v>24883</v>
      </c>
      <c r="H55" s="22" t="e">
        <f t="shared" si="0"/>
        <v>#N/A</v>
      </c>
      <c r="I55" s="22">
        <f>VLOOKUP($A55,FedFundsRates!$A$2:$MM$3000,MATCH("FedFundsRate",FedFundsRates!$A$2:$MM$2,0),FALSE)</f>
        <v>4.79</v>
      </c>
    </row>
    <row r="56" spans="1:9" x14ac:dyDescent="0.3">
      <c r="A56" s="1">
        <v>24973</v>
      </c>
      <c r="B56" s="74">
        <f>VLOOKUP($A56,FedFundsRates!$A$2:$MM$3000,MATCH(B$2,FedFundsRates!$A$2:$MM$2,0),FALSE)</f>
        <v>4.79</v>
      </c>
      <c r="C56" s="74" t="e">
        <f>VLOOKUP($A56,NaturalRateMeasures!$A$2:$MK$3000,MATCH(C$2,NaturalRateMeasures!$A$2:$MK$2,0),FALSE)</f>
        <v>#N/A</v>
      </c>
      <c r="D56" s="74">
        <f>VLOOKUP($A56,InflationTargetMeasures!$A$2:$MM$3000,MATCH(D$2,InflationTargetMeasures!$A$2:$MM$2,0),FALSE)</f>
        <v>2</v>
      </c>
      <c r="E56" s="74" t="e">
        <f>VLOOKUP($A56,GapMeasures!$A$2:$LA$3000,MATCH(E$2,GapMeasures!$A$2:$LA$2,0),FALSE)</f>
        <v>#N/A</v>
      </c>
      <c r="F56" s="74">
        <f>VLOOKUP($A56,InflationMeasures!$A$2:$LN$3000,MATCH(F$2,InflationMeasures!$A$2:$LN$2,0),FALSE)</f>
        <v>4.2871553463349032</v>
      </c>
      <c r="G56" s="23">
        <v>24973</v>
      </c>
      <c r="H56" s="22" t="e">
        <f t="shared" si="0"/>
        <v>#N/A</v>
      </c>
      <c r="I56" s="22">
        <f>VLOOKUP($A56,FedFundsRates!$A$2:$MM$3000,MATCH("FedFundsRate",FedFundsRates!$A$2:$MM$2,0),FALSE)</f>
        <v>5.9833333333333334</v>
      </c>
    </row>
    <row r="57" spans="1:9" x14ac:dyDescent="0.3">
      <c r="A57" s="1">
        <v>25065</v>
      </c>
      <c r="B57" s="74">
        <f>VLOOKUP($A57,FedFundsRates!$A$2:$MM$3000,MATCH(B$2,FedFundsRates!$A$2:$MM$2,0),FALSE)</f>
        <v>5.9833333333333334</v>
      </c>
      <c r="C57" s="74" t="e">
        <f>VLOOKUP($A57,NaturalRateMeasures!$A$2:$MK$3000,MATCH(C$2,NaturalRateMeasures!$A$2:$MK$2,0),FALSE)</f>
        <v>#N/A</v>
      </c>
      <c r="D57" s="74">
        <f>VLOOKUP($A57,InflationTargetMeasures!$A$2:$MM$3000,MATCH(D$2,InflationTargetMeasures!$A$2:$MM$2,0),FALSE)</f>
        <v>2</v>
      </c>
      <c r="E57" s="74" t="e">
        <f>VLOOKUP($A57,GapMeasures!$A$2:$LA$3000,MATCH(E$2,GapMeasures!$A$2:$LA$2,0),FALSE)</f>
        <v>#N/A</v>
      </c>
      <c r="F57" s="74">
        <f>VLOOKUP($A57,InflationMeasures!$A$2:$LN$3000,MATCH(F$2,InflationMeasures!$A$2:$LN$2,0),FALSE)</f>
        <v>4.504054204154162</v>
      </c>
      <c r="G57" s="23">
        <v>25065</v>
      </c>
      <c r="H57" s="22" t="e">
        <f t="shared" si="0"/>
        <v>#N/A</v>
      </c>
      <c r="I57" s="22">
        <f>VLOOKUP($A57,FedFundsRates!$A$2:$MM$3000,MATCH("FedFundsRate",FedFundsRates!$A$2:$MM$2,0),FALSE)</f>
        <v>5.9466666666666663</v>
      </c>
    </row>
    <row r="58" spans="1:9" x14ac:dyDescent="0.3">
      <c r="A58" s="1">
        <v>25157</v>
      </c>
      <c r="B58" s="74">
        <f>VLOOKUP($A58,FedFundsRates!$A$2:$MM$3000,MATCH(B$2,FedFundsRates!$A$2:$MM$2,0),FALSE)</f>
        <v>5.9466666666666663</v>
      </c>
      <c r="C58" s="74" t="e">
        <f>VLOOKUP($A58,NaturalRateMeasures!$A$2:$MK$3000,MATCH(C$2,NaturalRateMeasures!$A$2:$MK$2,0),FALSE)</f>
        <v>#N/A</v>
      </c>
      <c r="D58" s="74">
        <f>VLOOKUP($A58,InflationTargetMeasures!$A$2:$MM$3000,MATCH(D$2,InflationTargetMeasures!$A$2:$MM$2,0),FALSE)</f>
        <v>2</v>
      </c>
      <c r="E58" s="74" t="e">
        <f>VLOOKUP($A58,GapMeasures!$A$2:$LA$3000,MATCH(E$2,GapMeasures!$A$2:$LA$2,0),FALSE)</f>
        <v>#N/A</v>
      </c>
      <c r="F58" s="74">
        <f>VLOOKUP($A58,InflationMeasures!$A$2:$LN$3000,MATCH(F$2,InflationMeasures!$A$2:$LN$2,0),FALSE)</f>
        <v>4.6624147789751547</v>
      </c>
      <c r="G58" s="23">
        <v>25157</v>
      </c>
      <c r="H58" s="22" t="e">
        <f t="shared" si="0"/>
        <v>#N/A</v>
      </c>
      <c r="I58" s="22">
        <f>VLOOKUP($A58,FedFundsRates!$A$2:$MM$3000,MATCH("FedFundsRate",FedFundsRates!$A$2:$MM$2,0),FALSE)</f>
        <v>5.916666666666667</v>
      </c>
    </row>
    <row r="59" spans="1:9" x14ac:dyDescent="0.3">
      <c r="A59" s="1">
        <v>25249</v>
      </c>
      <c r="B59" s="74">
        <f>VLOOKUP($A59,FedFundsRates!$A$2:$MM$3000,MATCH(B$2,FedFundsRates!$A$2:$MM$2,0),FALSE)</f>
        <v>5.916666666666667</v>
      </c>
      <c r="C59" s="74" t="e">
        <f>VLOOKUP($A59,NaturalRateMeasures!$A$2:$MK$3000,MATCH(C$2,NaturalRateMeasures!$A$2:$MK$2,0),FALSE)</f>
        <v>#N/A</v>
      </c>
      <c r="D59" s="74">
        <f>VLOOKUP($A59,InflationTargetMeasures!$A$2:$MM$3000,MATCH(D$2,InflationTargetMeasures!$A$2:$MM$2,0),FALSE)</f>
        <v>2</v>
      </c>
      <c r="E59" s="74" t="e">
        <f>VLOOKUP($A59,GapMeasures!$A$2:$LA$3000,MATCH(E$2,GapMeasures!$A$2:$LA$2,0),FALSE)</f>
        <v>#N/A</v>
      </c>
      <c r="F59" s="74">
        <f>VLOOKUP($A59,InflationMeasures!$A$2:$LN$3000,MATCH(F$2,InflationMeasures!$A$2:$LN$2,0),FALSE)</f>
        <v>4.6153846153846212</v>
      </c>
      <c r="G59" s="23">
        <v>25249</v>
      </c>
      <c r="H59" s="22" t="e">
        <f t="shared" si="0"/>
        <v>#N/A</v>
      </c>
      <c r="I59" s="22">
        <f>VLOOKUP($A59,FedFundsRates!$A$2:$MM$3000,MATCH("FedFundsRate",FedFundsRates!$A$2:$MM$2,0),FALSE)</f>
        <v>6.5666666666666664</v>
      </c>
    </row>
    <row r="60" spans="1:9" x14ac:dyDescent="0.3">
      <c r="A60" s="1">
        <v>25338</v>
      </c>
      <c r="B60" s="74">
        <f>VLOOKUP($A60,FedFundsRates!$A$2:$MM$3000,MATCH(B$2,FedFundsRates!$A$2:$MM$2,0),FALSE)</f>
        <v>6.5666666666666664</v>
      </c>
      <c r="C60" s="74" t="e">
        <f>VLOOKUP($A60,NaturalRateMeasures!$A$2:$MK$3000,MATCH(C$2,NaturalRateMeasures!$A$2:$MK$2,0),FALSE)</f>
        <v>#N/A</v>
      </c>
      <c r="D60" s="74">
        <f>VLOOKUP($A60,InflationTargetMeasures!$A$2:$MM$3000,MATCH(D$2,InflationTargetMeasures!$A$2:$MM$2,0),FALSE)</f>
        <v>2</v>
      </c>
      <c r="E60" s="74" t="e">
        <f>VLOOKUP($A60,GapMeasures!$A$2:$LA$3000,MATCH(E$2,GapMeasures!$A$2:$LA$2,0),FALSE)</f>
        <v>#N/A</v>
      </c>
      <c r="F60" s="74">
        <f>VLOOKUP($A60,InflationMeasures!$A$2:$LN$3000,MATCH(F$2,InflationMeasures!$A$2:$LN$2,0),FALSE)</f>
        <v>4.648288462571859</v>
      </c>
      <c r="G60" s="23">
        <v>25338</v>
      </c>
      <c r="H60" s="22" t="e">
        <f t="shared" si="0"/>
        <v>#N/A</v>
      </c>
      <c r="I60" s="22">
        <f>VLOOKUP($A60,FedFundsRates!$A$2:$MM$3000,MATCH("FedFundsRate",FedFundsRates!$A$2:$MM$2,0),FALSE)</f>
        <v>8.3266666666666662</v>
      </c>
    </row>
    <row r="61" spans="1:9" x14ac:dyDescent="0.3">
      <c r="A61" s="1">
        <v>25430</v>
      </c>
      <c r="B61" s="74">
        <f>VLOOKUP($A61,FedFundsRates!$A$2:$MM$3000,MATCH(B$2,FedFundsRates!$A$2:$MM$2,0),FALSE)</f>
        <v>8.3266666666666662</v>
      </c>
      <c r="C61" s="74" t="e">
        <f>VLOOKUP($A61,NaturalRateMeasures!$A$2:$MK$3000,MATCH(C$2,NaturalRateMeasures!$A$2:$MK$2,0),FALSE)</f>
        <v>#N/A</v>
      </c>
      <c r="D61" s="74">
        <f>VLOOKUP($A61,InflationTargetMeasures!$A$2:$MM$3000,MATCH(D$2,InflationTargetMeasures!$A$2:$MM$2,0),FALSE)</f>
        <v>2</v>
      </c>
      <c r="E61" s="74" t="e">
        <f>VLOOKUP($A61,GapMeasures!$A$2:$LA$3000,MATCH(E$2,GapMeasures!$A$2:$LA$2,0),FALSE)</f>
        <v>#N/A</v>
      </c>
      <c r="F61" s="74">
        <f>VLOOKUP($A61,InflationMeasures!$A$2:$LN$3000,MATCH(F$2,InflationMeasures!$A$2:$LN$2,0),FALSE)</f>
        <v>4.6872508901525389</v>
      </c>
      <c r="G61" s="23">
        <v>25430</v>
      </c>
      <c r="H61" s="22" t="e">
        <f t="shared" si="0"/>
        <v>#N/A</v>
      </c>
      <c r="I61" s="22">
        <f>VLOOKUP($A61,FedFundsRates!$A$2:$MM$3000,MATCH("FedFundsRate",FedFundsRates!$A$2:$MM$2,0),FALSE)</f>
        <v>8.9833333333333325</v>
      </c>
    </row>
    <row r="62" spans="1:9" x14ac:dyDescent="0.3">
      <c r="A62" s="1">
        <v>25522</v>
      </c>
      <c r="B62" s="74">
        <f>VLOOKUP($A62,FedFundsRates!$A$2:$MM$3000,MATCH(B$2,FedFundsRates!$A$2:$MM$2,0),FALSE)</f>
        <v>8.9833333333333325</v>
      </c>
      <c r="C62" s="74" t="e">
        <f>VLOOKUP($A62,NaturalRateMeasures!$A$2:$MK$3000,MATCH(C$2,NaturalRateMeasures!$A$2:$MK$2,0),FALSE)</f>
        <v>#N/A</v>
      </c>
      <c r="D62" s="74">
        <f>VLOOKUP($A62,InflationTargetMeasures!$A$2:$MM$3000,MATCH(D$2,InflationTargetMeasures!$A$2:$MM$2,0),FALSE)</f>
        <v>2</v>
      </c>
      <c r="E62" s="74" t="e">
        <f>VLOOKUP($A62,GapMeasures!$A$2:$LA$3000,MATCH(E$2,GapMeasures!$A$2:$LA$2,0),FALSE)</f>
        <v>#N/A</v>
      </c>
      <c r="F62" s="74">
        <f>VLOOKUP($A62,InflationMeasures!$A$2:$LN$3000,MATCH(F$2,InflationMeasures!$A$2:$LN$2,0),FALSE)</f>
        <v>4.6963647825173371</v>
      </c>
      <c r="G62" s="23">
        <v>25522</v>
      </c>
      <c r="H62" s="22" t="e">
        <f t="shared" si="0"/>
        <v>#N/A</v>
      </c>
      <c r="I62" s="22">
        <f>VLOOKUP($A62,FedFundsRates!$A$2:$MM$3000,MATCH("FedFundsRate",FedFundsRates!$A$2:$MM$2,0),FALSE)</f>
        <v>8.94</v>
      </c>
    </row>
    <row r="63" spans="1:9" x14ac:dyDescent="0.3">
      <c r="A63" s="1">
        <v>25614</v>
      </c>
      <c r="B63" s="74">
        <f>VLOOKUP($A63,FedFundsRates!$A$2:$MM$3000,MATCH(B$2,FedFundsRates!$A$2:$MM$2,0),FALSE)</f>
        <v>8.94</v>
      </c>
      <c r="C63" s="74" t="e">
        <f>VLOOKUP($A63,NaturalRateMeasures!$A$2:$MK$3000,MATCH(C$2,NaturalRateMeasures!$A$2:$MK$2,0),FALSE)</f>
        <v>#N/A</v>
      </c>
      <c r="D63" s="74">
        <f>VLOOKUP($A63,InflationTargetMeasures!$A$2:$MM$3000,MATCH(D$2,InflationTargetMeasures!$A$2:$MM$2,0),FALSE)</f>
        <v>2</v>
      </c>
      <c r="E63" s="74" t="e">
        <f>VLOOKUP($A63,GapMeasures!$A$2:$LA$3000,MATCH(E$2,GapMeasures!$A$2:$LA$2,0),FALSE)</f>
        <v>#N/A</v>
      </c>
      <c r="F63" s="74">
        <f>VLOOKUP($A63,InflationMeasures!$A$2:$LN$3000,MATCH(F$2,InflationMeasures!$A$2:$LN$2,0),FALSE)</f>
        <v>4.6975680731656588</v>
      </c>
      <c r="G63" s="23">
        <v>25614</v>
      </c>
      <c r="H63" s="22" t="e">
        <f t="shared" si="0"/>
        <v>#N/A</v>
      </c>
      <c r="I63" s="22">
        <f>VLOOKUP($A63,FedFundsRates!$A$2:$MM$3000,MATCH("FedFundsRate",FedFundsRates!$A$2:$MM$2,0),FALSE)</f>
        <v>8.5733333333333324</v>
      </c>
    </row>
    <row r="64" spans="1:9" x14ac:dyDescent="0.3">
      <c r="A64" s="1">
        <v>25703</v>
      </c>
      <c r="B64" s="74">
        <f>VLOOKUP($A64,FedFundsRates!$A$2:$MM$3000,MATCH(B$2,FedFundsRates!$A$2:$MM$2,0),FALSE)</f>
        <v>8.5733333333333324</v>
      </c>
      <c r="C64" s="74" t="e">
        <f>VLOOKUP($A64,NaturalRateMeasures!$A$2:$MK$3000,MATCH(C$2,NaturalRateMeasures!$A$2:$MK$2,0),FALSE)</f>
        <v>#N/A</v>
      </c>
      <c r="D64" s="74">
        <f>VLOOKUP($A64,InflationTargetMeasures!$A$2:$MM$3000,MATCH(D$2,InflationTargetMeasures!$A$2:$MM$2,0),FALSE)</f>
        <v>2</v>
      </c>
      <c r="E64" s="74" t="e">
        <f>VLOOKUP($A64,GapMeasures!$A$2:$LA$3000,MATCH(E$2,GapMeasures!$A$2:$LA$2,0),FALSE)</f>
        <v>#N/A</v>
      </c>
      <c r="F64" s="74">
        <f>VLOOKUP($A64,InflationMeasures!$A$2:$LN$3000,MATCH(F$2,InflationMeasures!$A$2:$LN$2,0),FALSE)</f>
        <v>4.6266817294854601</v>
      </c>
      <c r="G64" s="23">
        <v>25703</v>
      </c>
      <c r="H64" s="22" t="e">
        <f t="shared" si="0"/>
        <v>#N/A</v>
      </c>
      <c r="I64" s="22">
        <f>VLOOKUP($A64,FedFundsRates!$A$2:$MM$3000,MATCH("FedFundsRate",FedFundsRates!$A$2:$MM$2,0),FALSE)</f>
        <v>7.8866666666666667</v>
      </c>
    </row>
    <row r="65" spans="1:9" x14ac:dyDescent="0.3">
      <c r="A65" s="1">
        <v>25795</v>
      </c>
      <c r="B65" s="74">
        <f>VLOOKUP($A65,FedFundsRates!$A$2:$MM$3000,MATCH(B$2,FedFundsRates!$A$2:$MM$2,0),FALSE)</f>
        <v>7.8866666666666667</v>
      </c>
      <c r="C65" s="74" t="e">
        <f>VLOOKUP($A65,NaturalRateMeasures!$A$2:$MK$3000,MATCH(C$2,NaturalRateMeasures!$A$2:$MK$2,0),FALSE)</f>
        <v>#N/A</v>
      </c>
      <c r="D65" s="74">
        <f>VLOOKUP($A65,InflationTargetMeasures!$A$2:$MM$3000,MATCH(D$2,InflationTargetMeasures!$A$2:$MM$2,0),FALSE)</f>
        <v>2</v>
      </c>
      <c r="E65" s="74" t="e">
        <f>VLOOKUP($A65,GapMeasures!$A$2:$LA$3000,MATCH(E$2,GapMeasures!$A$2:$LA$2,0),FALSE)</f>
        <v>#N/A</v>
      </c>
      <c r="F65" s="74">
        <f>VLOOKUP($A65,InflationMeasures!$A$2:$LN$3000,MATCH(F$2,InflationMeasures!$A$2:$LN$2,0),FALSE)</f>
        <v>4.5839890349763879</v>
      </c>
      <c r="G65" s="23">
        <v>25795</v>
      </c>
      <c r="H65" s="22" t="e">
        <f t="shared" si="0"/>
        <v>#N/A</v>
      </c>
      <c r="I65" s="22">
        <f>VLOOKUP($A65,FedFundsRates!$A$2:$MM$3000,MATCH("FedFundsRate",FedFundsRates!$A$2:$MM$2,0),FALSE)</f>
        <v>6.706666666666667</v>
      </c>
    </row>
    <row r="66" spans="1:9" x14ac:dyDescent="0.3">
      <c r="A66" s="1">
        <v>25887</v>
      </c>
      <c r="B66" s="74">
        <f>VLOOKUP($A66,FedFundsRates!$A$2:$MM$3000,MATCH(B$2,FedFundsRates!$A$2:$MM$2,0),FALSE)</f>
        <v>6.706666666666667</v>
      </c>
      <c r="C66" s="74" t="e">
        <f>VLOOKUP($A66,NaturalRateMeasures!$A$2:$MK$3000,MATCH(C$2,NaturalRateMeasures!$A$2:$MK$2,0),FALSE)</f>
        <v>#N/A</v>
      </c>
      <c r="D66" s="74">
        <f>VLOOKUP($A66,InflationTargetMeasures!$A$2:$MM$3000,MATCH(D$2,InflationTargetMeasures!$A$2:$MM$2,0),FALSE)</f>
        <v>2</v>
      </c>
      <c r="E66" s="74" t="e">
        <f>VLOOKUP($A66,GapMeasures!$A$2:$LA$3000,MATCH(E$2,GapMeasures!$A$2:$LA$2,0),FALSE)</f>
        <v>#N/A</v>
      </c>
      <c r="F66" s="74">
        <f>VLOOKUP($A66,InflationMeasures!$A$2:$LN$3000,MATCH(F$2,InflationMeasures!$A$2:$LN$2,0),FALSE)</f>
        <v>4.8268941294530743</v>
      </c>
      <c r="G66" s="23">
        <v>25887</v>
      </c>
      <c r="H66" s="22" t="e">
        <f t="shared" si="0"/>
        <v>#N/A</v>
      </c>
      <c r="I66" s="22">
        <f>VLOOKUP($A66,FedFundsRates!$A$2:$MM$3000,MATCH("FedFundsRate",FedFundsRates!$A$2:$MM$2,0),FALSE)</f>
        <v>5.5666666666666673</v>
      </c>
    </row>
    <row r="67" spans="1:9" x14ac:dyDescent="0.3">
      <c r="A67" s="1">
        <v>25979</v>
      </c>
      <c r="B67" s="74">
        <f>VLOOKUP($A67,FedFundsRates!$A$2:$MM$3000,MATCH(B$2,FedFundsRates!$A$2:$MM$2,0),FALSE)</f>
        <v>5.5666666666666673</v>
      </c>
      <c r="C67" s="74" t="e">
        <f>VLOOKUP($A67,NaturalRateMeasures!$A$2:$MK$3000,MATCH(C$2,NaturalRateMeasures!$A$2:$MK$2,0),FALSE)</f>
        <v>#N/A</v>
      </c>
      <c r="D67" s="74">
        <f>VLOOKUP($A67,InflationTargetMeasures!$A$2:$MM$3000,MATCH(D$2,InflationTargetMeasures!$A$2:$MM$2,0),FALSE)</f>
        <v>2</v>
      </c>
      <c r="E67" s="74" t="e">
        <f>VLOOKUP($A67,GapMeasures!$A$2:$LA$3000,MATCH(E$2,GapMeasures!$A$2:$LA$2,0),FALSE)</f>
        <v>#N/A</v>
      </c>
      <c r="F67" s="74">
        <f>VLOOKUP($A67,InflationMeasures!$A$2:$LN$3000,MATCH(F$2,InflationMeasures!$A$2:$LN$2,0),FALSE)</f>
        <v>5.0029779630732518</v>
      </c>
      <c r="G67" s="23">
        <v>25979</v>
      </c>
      <c r="H67" s="22" t="e">
        <f t="shared" si="0"/>
        <v>#N/A</v>
      </c>
      <c r="I67" s="22">
        <f>VLOOKUP($A67,FedFundsRates!$A$2:$MM$3000,MATCH("FedFundsRate",FedFundsRates!$A$2:$MM$2,0),FALSE)</f>
        <v>3.8566666666666669</v>
      </c>
    </row>
    <row r="68" spans="1:9" x14ac:dyDescent="0.3">
      <c r="A68" s="1">
        <v>26068</v>
      </c>
      <c r="B68" s="74">
        <f>VLOOKUP($A68,FedFundsRates!$A$2:$MM$3000,MATCH(B$2,FedFundsRates!$A$2:$MM$2,0),FALSE)</f>
        <v>3.8566666666666669</v>
      </c>
      <c r="C68" s="74" t="e">
        <f>VLOOKUP($A68,NaturalRateMeasures!$A$2:$MK$3000,MATCH(C$2,NaturalRateMeasures!$A$2:$MK$2,0),FALSE)</f>
        <v>#N/A</v>
      </c>
      <c r="D68" s="74">
        <f>VLOOKUP($A68,InflationTargetMeasures!$A$2:$MM$3000,MATCH(D$2,InflationTargetMeasures!$A$2:$MM$2,0),FALSE)</f>
        <v>2</v>
      </c>
      <c r="E68" s="74" t="e">
        <f>VLOOKUP($A68,GapMeasures!$A$2:$LA$3000,MATCH(E$2,GapMeasures!$A$2:$LA$2,0),FALSE)</f>
        <v>#N/A</v>
      </c>
      <c r="F68" s="74">
        <f>VLOOKUP($A68,InflationMeasures!$A$2:$LN$3000,MATCH(F$2,InflationMeasures!$A$2:$LN$2,0),FALSE)</f>
        <v>5.0159509202453822</v>
      </c>
      <c r="G68" s="23">
        <v>26068</v>
      </c>
      <c r="H68" s="22" t="e">
        <f t="shared" si="0"/>
        <v>#N/A</v>
      </c>
      <c r="I68" s="22">
        <f>VLOOKUP($A68,FedFundsRates!$A$2:$MM$3000,MATCH("FedFundsRate",FedFundsRates!$A$2:$MM$2,0),FALSE)</f>
        <v>4.5666666666666664</v>
      </c>
    </row>
    <row r="69" spans="1:9" x14ac:dyDescent="0.3">
      <c r="A69" s="1">
        <v>26160</v>
      </c>
      <c r="B69" s="74">
        <f>VLOOKUP($A69,FedFundsRates!$A$2:$MM$3000,MATCH(B$2,FedFundsRates!$A$2:$MM$2,0),FALSE)</f>
        <v>4.5666666666666664</v>
      </c>
      <c r="C69" s="74" t="e">
        <f>VLOOKUP($A69,NaturalRateMeasures!$A$2:$MK$3000,MATCH(C$2,NaturalRateMeasures!$A$2:$MK$2,0),FALSE)</f>
        <v>#N/A</v>
      </c>
      <c r="D69" s="74">
        <f>VLOOKUP($A69,InflationTargetMeasures!$A$2:$MM$3000,MATCH(D$2,InflationTargetMeasures!$A$2:$MM$2,0),FALSE)</f>
        <v>2</v>
      </c>
      <c r="E69" s="74" t="e">
        <f>VLOOKUP($A69,GapMeasures!$A$2:$LA$3000,MATCH(E$2,GapMeasures!$A$2:$LA$2,0),FALSE)</f>
        <v>#N/A</v>
      </c>
      <c r="F69" s="74">
        <f>VLOOKUP($A69,InflationMeasures!$A$2:$LN$3000,MATCH(F$2,InflationMeasures!$A$2:$LN$2,0),FALSE)</f>
        <v>4.8393359867973995</v>
      </c>
      <c r="G69" s="23">
        <v>26160</v>
      </c>
      <c r="H69" s="22" t="e">
        <f t="shared" ref="H69:H132" si="1">$L$29*B69 + (1-$L$29)*(C69+D69+1.5*(F69-D69)+$L$31*E69)</f>
        <v>#N/A</v>
      </c>
      <c r="I69" s="22">
        <f>VLOOKUP($A69,FedFundsRates!$A$2:$MM$3000,MATCH("FedFundsRate",FedFundsRates!$A$2:$MM$2,0),FALSE)</f>
        <v>5.4766666666666666</v>
      </c>
    </row>
    <row r="70" spans="1:9" x14ac:dyDescent="0.3">
      <c r="A70" s="1">
        <v>26252</v>
      </c>
      <c r="B70" s="74">
        <f>VLOOKUP($A70,FedFundsRates!$A$2:$MM$3000,MATCH(B$2,FedFundsRates!$A$2:$MM$2,0),FALSE)</f>
        <v>5.4766666666666666</v>
      </c>
      <c r="C70" s="74" t="e">
        <f>VLOOKUP($A70,NaturalRateMeasures!$A$2:$MK$3000,MATCH(C$2,NaturalRateMeasures!$A$2:$MK$2,0),FALSE)</f>
        <v>#N/A</v>
      </c>
      <c r="D70" s="74">
        <f>VLOOKUP($A70,InflationTargetMeasures!$A$2:$MM$3000,MATCH(D$2,InflationTargetMeasures!$A$2:$MM$2,0),FALSE)</f>
        <v>2</v>
      </c>
      <c r="E70" s="74" t="e">
        <f>VLOOKUP($A70,GapMeasures!$A$2:$LA$3000,MATCH(E$2,GapMeasures!$A$2:$LA$2,0),FALSE)</f>
        <v>#N/A</v>
      </c>
      <c r="F70" s="74">
        <f>VLOOKUP($A70,InflationMeasures!$A$2:$LN$3000,MATCH(F$2,InflationMeasures!$A$2:$LN$2,0),FALSE)</f>
        <v>3.9728125598315289</v>
      </c>
      <c r="G70" s="23">
        <v>26252</v>
      </c>
      <c r="H70" s="22" t="e">
        <f t="shared" si="1"/>
        <v>#N/A</v>
      </c>
      <c r="I70" s="22">
        <f>VLOOKUP($A70,FedFundsRates!$A$2:$MM$3000,MATCH("FedFundsRate",FedFundsRates!$A$2:$MM$2,0),FALSE)</f>
        <v>4.75</v>
      </c>
    </row>
    <row r="71" spans="1:9" x14ac:dyDescent="0.3">
      <c r="A71" s="1">
        <v>26344</v>
      </c>
      <c r="B71" s="74">
        <f>VLOOKUP($A71,FedFundsRates!$A$2:$MM$3000,MATCH(B$2,FedFundsRates!$A$2:$MM$2,0),FALSE)</f>
        <v>4.75</v>
      </c>
      <c r="C71" s="74" t="e">
        <f>VLOOKUP($A71,NaturalRateMeasures!$A$2:$MK$3000,MATCH(C$2,NaturalRateMeasures!$A$2:$MK$2,0),FALSE)</f>
        <v>#N/A</v>
      </c>
      <c r="D71" s="74">
        <f>VLOOKUP($A71,InflationTargetMeasures!$A$2:$MM$3000,MATCH(D$2,InflationTargetMeasures!$A$2:$MM$2,0),FALSE)</f>
        <v>2</v>
      </c>
      <c r="E71" s="74" t="e">
        <f>VLOOKUP($A71,GapMeasures!$A$2:$LA$3000,MATCH(E$2,GapMeasures!$A$2:$LA$2,0),FALSE)</f>
        <v>#N/A</v>
      </c>
      <c r="F71" s="74">
        <f>VLOOKUP($A71,InflationMeasures!$A$2:$LN$3000,MATCH(F$2,InflationMeasures!$A$2:$LN$2,0),FALSE)</f>
        <v>3.6632633768198142</v>
      </c>
      <c r="G71" s="23">
        <v>26344</v>
      </c>
      <c r="H71" s="22" t="e">
        <f t="shared" si="1"/>
        <v>#N/A</v>
      </c>
      <c r="I71" s="22">
        <f>VLOOKUP($A71,FedFundsRates!$A$2:$MM$3000,MATCH("FedFundsRate",FedFundsRates!$A$2:$MM$2,0),FALSE)</f>
        <v>3.5466666666666669</v>
      </c>
    </row>
    <row r="72" spans="1:9" x14ac:dyDescent="0.3">
      <c r="A72" s="1">
        <v>26434</v>
      </c>
      <c r="B72" s="74">
        <f>VLOOKUP($A72,FedFundsRates!$A$2:$MM$3000,MATCH(B$2,FedFundsRates!$A$2:$MM$2,0),FALSE)</f>
        <v>3.5466666666666669</v>
      </c>
      <c r="C72" s="74" t="e">
        <f>VLOOKUP($A72,NaturalRateMeasures!$A$2:$MK$3000,MATCH(C$2,NaturalRateMeasures!$A$2:$MK$2,0),FALSE)</f>
        <v>#N/A</v>
      </c>
      <c r="D72" s="74">
        <f>VLOOKUP($A72,InflationTargetMeasures!$A$2:$MM$3000,MATCH(D$2,InflationTargetMeasures!$A$2:$MM$2,0),FALSE)</f>
        <v>2</v>
      </c>
      <c r="E72" s="74" t="e">
        <f>VLOOKUP($A72,GapMeasures!$A$2:$LA$3000,MATCH(E$2,GapMeasures!$A$2:$LA$2,0),FALSE)</f>
        <v>#N/A</v>
      </c>
      <c r="F72" s="74">
        <f>VLOOKUP($A72,InflationMeasures!$A$2:$LN$3000,MATCH(F$2,InflationMeasures!$A$2:$LN$2,0),FALSE)</f>
        <v>3.1873627143992334</v>
      </c>
      <c r="G72" s="23">
        <v>26434</v>
      </c>
      <c r="H72" s="22" t="e">
        <f t="shared" si="1"/>
        <v>#N/A</v>
      </c>
      <c r="I72" s="22">
        <f>VLOOKUP($A72,FedFundsRates!$A$2:$MM$3000,MATCH("FedFundsRate",FedFundsRates!$A$2:$MM$2,0),FALSE)</f>
        <v>4.3</v>
      </c>
    </row>
    <row r="73" spans="1:9" x14ac:dyDescent="0.3">
      <c r="A73" s="1">
        <v>26526</v>
      </c>
      <c r="B73" s="74">
        <f>VLOOKUP($A73,FedFundsRates!$A$2:$MM$3000,MATCH(B$2,FedFundsRates!$A$2:$MM$2,0),FALSE)</f>
        <v>4.3</v>
      </c>
      <c r="C73" s="74" t="e">
        <f>VLOOKUP($A73,NaturalRateMeasures!$A$2:$MK$3000,MATCH(C$2,NaturalRateMeasures!$A$2:$MK$2,0),FALSE)</f>
        <v>#N/A</v>
      </c>
      <c r="D73" s="74">
        <f>VLOOKUP($A73,InflationTargetMeasures!$A$2:$MM$3000,MATCH(D$2,InflationTargetMeasures!$A$2:$MM$2,0),FALSE)</f>
        <v>2</v>
      </c>
      <c r="E73" s="74" t="e">
        <f>VLOOKUP($A73,GapMeasures!$A$2:$LA$3000,MATCH(E$2,GapMeasures!$A$2:$LA$2,0),FALSE)</f>
        <v>#N/A</v>
      </c>
      <c r="F73" s="74">
        <f>VLOOKUP($A73,InflationMeasures!$A$2:$LN$3000,MATCH(F$2,InflationMeasures!$A$2:$LN$2,0),FALSE)</f>
        <v>2.9908792073707113</v>
      </c>
      <c r="G73" s="23">
        <v>26526</v>
      </c>
      <c r="H73" s="22" t="e">
        <f t="shared" si="1"/>
        <v>#N/A</v>
      </c>
      <c r="I73" s="22">
        <f>VLOOKUP($A73,FedFundsRates!$A$2:$MM$3000,MATCH("FedFundsRate",FedFundsRates!$A$2:$MM$2,0),FALSE)</f>
        <v>4.7433333333333332</v>
      </c>
    </row>
    <row r="74" spans="1:9" x14ac:dyDescent="0.3">
      <c r="A74" s="1">
        <v>26618</v>
      </c>
      <c r="B74" s="74">
        <f>VLOOKUP($A74,FedFundsRates!$A$2:$MM$3000,MATCH(B$2,FedFundsRates!$A$2:$MM$2,0),FALSE)</f>
        <v>4.7433333333333332</v>
      </c>
      <c r="C74" s="74" t="e">
        <f>VLOOKUP($A74,NaturalRateMeasures!$A$2:$MK$3000,MATCH(C$2,NaturalRateMeasures!$A$2:$MK$2,0),FALSE)</f>
        <v>#N/A</v>
      </c>
      <c r="D74" s="74">
        <f>VLOOKUP($A74,InflationTargetMeasures!$A$2:$MM$3000,MATCH(D$2,InflationTargetMeasures!$A$2:$MM$2,0),FALSE)</f>
        <v>2</v>
      </c>
      <c r="E74" s="74" t="e">
        <f>VLOOKUP($A74,GapMeasures!$A$2:$LA$3000,MATCH(E$2,GapMeasures!$A$2:$LA$2,0),FALSE)</f>
        <v>#N/A</v>
      </c>
      <c r="F74" s="74">
        <f>VLOOKUP($A74,InflationMeasures!$A$2:$LN$3000,MATCH(F$2,InflationMeasures!$A$2:$LN$2,0),FALSE)</f>
        <v>3.0522051376484782</v>
      </c>
      <c r="G74" s="23">
        <v>26618</v>
      </c>
      <c r="H74" s="22" t="e">
        <f t="shared" si="1"/>
        <v>#N/A</v>
      </c>
      <c r="I74" s="22">
        <f>VLOOKUP($A74,FedFundsRates!$A$2:$MM$3000,MATCH("FedFundsRate",FedFundsRates!$A$2:$MM$2,0),FALSE)</f>
        <v>5.1466666666666665</v>
      </c>
    </row>
    <row r="75" spans="1:9" x14ac:dyDescent="0.3">
      <c r="A75" s="1">
        <v>26710</v>
      </c>
      <c r="B75" s="74">
        <f>VLOOKUP($A75,FedFundsRates!$A$2:$MM$3000,MATCH(B$2,FedFundsRates!$A$2:$MM$2,0),FALSE)</f>
        <v>5.1466666666666665</v>
      </c>
      <c r="C75" s="74" t="e">
        <f>VLOOKUP($A75,NaturalRateMeasures!$A$2:$MK$3000,MATCH(C$2,NaturalRateMeasures!$A$2:$MK$2,0),FALSE)</f>
        <v>#N/A</v>
      </c>
      <c r="D75" s="74">
        <f>VLOOKUP($A75,InflationTargetMeasures!$A$2:$MM$3000,MATCH(D$2,InflationTargetMeasures!$A$2:$MM$2,0),FALSE)</f>
        <v>2</v>
      </c>
      <c r="E75" s="74" t="e">
        <f>VLOOKUP($A75,GapMeasures!$A$2:$LA$3000,MATCH(E$2,GapMeasures!$A$2:$LA$2,0),FALSE)</f>
        <v>#N/A</v>
      </c>
      <c r="F75" s="74">
        <f>VLOOKUP($A75,InflationMeasures!$A$2:$LN$3000,MATCH(F$2,InflationMeasures!$A$2:$LN$2,0),FALSE)</f>
        <v>2.7814509142309873</v>
      </c>
      <c r="G75" s="23">
        <v>26710</v>
      </c>
      <c r="H75" s="22" t="e">
        <f t="shared" si="1"/>
        <v>#N/A</v>
      </c>
      <c r="I75" s="22">
        <f>VLOOKUP($A75,FedFundsRates!$A$2:$MM$3000,MATCH("FedFundsRate",FedFundsRates!$A$2:$MM$2,0),FALSE)</f>
        <v>6.5366666666666662</v>
      </c>
    </row>
    <row r="76" spans="1:9" x14ac:dyDescent="0.3">
      <c r="A76" s="1">
        <v>26799</v>
      </c>
      <c r="B76" s="74">
        <f>VLOOKUP($A76,FedFundsRates!$A$2:$MM$3000,MATCH(B$2,FedFundsRates!$A$2:$MM$2,0),FALSE)</f>
        <v>6.5366666666666662</v>
      </c>
      <c r="C76" s="74" t="e">
        <f>VLOOKUP($A76,NaturalRateMeasures!$A$2:$MK$3000,MATCH(C$2,NaturalRateMeasures!$A$2:$MK$2,0),FALSE)</f>
        <v>#N/A</v>
      </c>
      <c r="D76" s="74">
        <f>VLOOKUP($A76,InflationTargetMeasures!$A$2:$MM$3000,MATCH(D$2,InflationTargetMeasures!$A$2:$MM$2,0),FALSE)</f>
        <v>2</v>
      </c>
      <c r="E76" s="74" t="e">
        <f>VLOOKUP($A76,GapMeasures!$A$2:$LA$3000,MATCH(E$2,GapMeasures!$A$2:$LA$2,0),FALSE)</f>
        <v>#N/A</v>
      </c>
      <c r="F76" s="74">
        <f>VLOOKUP($A76,InflationMeasures!$A$2:$LN$3000,MATCH(F$2,InflationMeasures!$A$2:$LN$2,0),FALSE)</f>
        <v>3.482947597264352</v>
      </c>
      <c r="G76" s="23">
        <v>26799</v>
      </c>
      <c r="H76" s="22" t="e">
        <f t="shared" si="1"/>
        <v>#N/A</v>
      </c>
      <c r="I76" s="22">
        <f>VLOOKUP($A76,FedFundsRates!$A$2:$MM$3000,MATCH("FedFundsRate",FedFundsRates!$A$2:$MM$2,0),FALSE)</f>
        <v>7.8166666666666673</v>
      </c>
    </row>
    <row r="77" spans="1:9" x14ac:dyDescent="0.3">
      <c r="A77" s="1">
        <v>26891</v>
      </c>
      <c r="B77" s="74">
        <f>VLOOKUP($A77,FedFundsRates!$A$2:$MM$3000,MATCH(B$2,FedFundsRates!$A$2:$MM$2,0),FALSE)</f>
        <v>7.8166666666666673</v>
      </c>
      <c r="C77" s="74" t="e">
        <f>VLOOKUP($A77,NaturalRateMeasures!$A$2:$MK$3000,MATCH(C$2,NaturalRateMeasures!$A$2:$MK$2,0),FALSE)</f>
        <v>#N/A</v>
      </c>
      <c r="D77" s="74">
        <f>VLOOKUP($A77,InflationTargetMeasures!$A$2:$MM$3000,MATCH(D$2,InflationTargetMeasures!$A$2:$MM$2,0),FALSE)</f>
        <v>2</v>
      </c>
      <c r="E77" s="74" t="e">
        <f>VLOOKUP($A77,GapMeasures!$A$2:$LA$3000,MATCH(E$2,GapMeasures!$A$2:$LA$2,0),FALSE)</f>
        <v>#N/A</v>
      </c>
      <c r="F77" s="74">
        <f>VLOOKUP($A77,InflationMeasures!$A$2:$LN$3000,MATCH(F$2,InflationMeasures!$A$2:$LN$2,0),FALSE)</f>
        <v>4.0773207462351024</v>
      </c>
      <c r="G77" s="23">
        <v>26891</v>
      </c>
      <c r="H77" s="22" t="e">
        <f t="shared" si="1"/>
        <v>#N/A</v>
      </c>
      <c r="I77" s="22">
        <f>VLOOKUP($A77,FedFundsRates!$A$2:$MM$3000,MATCH("FedFundsRate",FedFundsRates!$A$2:$MM$2,0),FALSE)</f>
        <v>10.56</v>
      </c>
    </row>
    <row r="78" spans="1:9" x14ac:dyDescent="0.3">
      <c r="A78" s="1">
        <v>26983</v>
      </c>
      <c r="B78" s="74">
        <f>VLOOKUP($A78,FedFundsRates!$A$2:$MM$3000,MATCH(B$2,FedFundsRates!$A$2:$MM$2,0),FALSE)</f>
        <v>10.56</v>
      </c>
      <c r="C78" s="74" t="e">
        <f>VLOOKUP($A78,NaturalRateMeasures!$A$2:$MK$3000,MATCH(C$2,NaturalRateMeasures!$A$2:$MK$2,0),FALSE)</f>
        <v>#N/A</v>
      </c>
      <c r="D78" s="74">
        <f>VLOOKUP($A78,InflationTargetMeasures!$A$2:$MM$3000,MATCH(D$2,InflationTargetMeasures!$A$2:$MM$2,0),FALSE)</f>
        <v>2</v>
      </c>
      <c r="E78" s="74" t="e">
        <f>VLOOKUP($A78,GapMeasures!$A$2:$LA$3000,MATCH(E$2,GapMeasures!$A$2:$LA$2,0),FALSE)</f>
        <v>#N/A</v>
      </c>
      <c r="F78" s="74">
        <f>VLOOKUP($A78,InflationMeasures!$A$2:$LN$3000,MATCH(F$2,InflationMeasures!$A$2:$LN$2,0),FALSE)</f>
        <v>4.8648648648648596</v>
      </c>
      <c r="G78" s="23">
        <v>26983</v>
      </c>
      <c r="H78" s="22" t="e">
        <f t="shared" si="1"/>
        <v>#N/A</v>
      </c>
      <c r="I78" s="22">
        <f>VLOOKUP($A78,FedFundsRates!$A$2:$MM$3000,MATCH("FedFundsRate",FedFundsRates!$A$2:$MM$2,0),FALSE)</f>
        <v>9.9966666666666661</v>
      </c>
    </row>
    <row r="79" spans="1:9" x14ac:dyDescent="0.3">
      <c r="A79" s="1">
        <v>27075</v>
      </c>
      <c r="B79" s="74">
        <f>VLOOKUP($A79,FedFundsRates!$A$2:$MM$3000,MATCH(B$2,FedFundsRates!$A$2:$MM$2,0),FALSE)</f>
        <v>9.9966666666666661</v>
      </c>
      <c r="C79" s="74" t="e">
        <f>VLOOKUP($A79,NaturalRateMeasures!$A$2:$MK$3000,MATCH(C$2,NaturalRateMeasures!$A$2:$MK$2,0),FALSE)</f>
        <v>#N/A</v>
      </c>
      <c r="D79" s="74">
        <f>VLOOKUP($A79,InflationTargetMeasures!$A$2:$MM$3000,MATCH(D$2,InflationTargetMeasures!$A$2:$MM$2,0),FALSE)</f>
        <v>2</v>
      </c>
      <c r="E79" s="74" t="e">
        <f>VLOOKUP($A79,GapMeasures!$A$2:$LA$3000,MATCH(E$2,GapMeasures!$A$2:$LA$2,0),FALSE)</f>
        <v>#N/A</v>
      </c>
      <c r="F79" s="74">
        <f>VLOOKUP($A79,InflationMeasures!$A$2:$LN$3000,MATCH(F$2,InflationMeasures!$A$2:$LN$2,0),FALSE)</f>
        <v>5.9269775076527198</v>
      </c>
      <c r="G79" s="23">
        <v>27075</v>
      </c>
      <c r="H79" s="22" t="e">
        <f t="shared" si="1"/>
        <v>#N/A</v>
      </c>
      <c r="I79" s="22">
        <f>VLOOKUP($A79,FedFundsRates!$A$2:$MM$3000,MATCH("FedFundsRate",FedFundsRates!$A$2:$MM$2,0),FALSE)</f>
        <v>9.3233333333333324</v>
      </c>
    </row>
    <row r="80" spans="1:9" x14ac:dyDescent="0.3">
      <c r="A80" s="1">
        <v>27164</v>
      </c>
      <c r="B80" s="74">
        <f>VLOOKUP($A80,FedFundsRates!$A$2:$MM$3000,MATCH(B$2,FedFundsRates!$A$2:$MM$2,0),FALSE)</f>
        <v>9.3233333333333324</v>
      </c>
      <c r="C80" s="74" t="e">
        <f>VLOOKUP($A80,NaturalRateMeasures!$A$2:$MK$3000,MATCH(C$2,NaturalRateMeasures!$A$2:$MK$2,0),FALSE)</f>
        <v>#N/A</v>
      </c>
      <c r="D80" s="74">
        <f>VLOOKUP($A80,InflationTargetMeasures!$A$2:$MM$3000,MATCH(D$2,InflationTargetMeasures!$A$2:$MM$2,0),FALSE)</f>
        <v>2</v>
      </c>
      <c r="E80" s="74" t="e">
        <f>VLOOKUP($A80,GapMeasures!$A$2:$LA$3000,MATCH(E$2,GapMeasures!$A$2:$LA$2,0),FALSE)</f>
        <v>#N/A</v>
      </c>
      <c r="F80" s="74">
        <f>VLOOKUP($A80,InflationMeasures!$A$2:$LN$3000,MATCH(F$2,InflationMeasures!$A$2:$LN$2,0),FALSE)</f>
        <v>7.0990896358543498</v>
      </c>
      <c r="G80" s="23">
        <v>27164</v>
      </c>
      <c r="H80" s="22" t="e">
        <f t="shared" si="1"/>
        <v>#N/A</v>
      </c>
      <c r="I80" s="22">
        <f>VLOOKUP($A80,FedFundsRates!$A$2:$MM$3000,MATCH("FedFundsRate",FedFundsRates!$A$2:$MM$2,0),FALSE)</f>
        <v>11.25</v>
      </c>
    </row>
    <row r="81" spans="1:9" x14ac:dyDescent="0.3">
      <c r="A81" s="1">
        <v>27256</v>
      </c>
      <c r="B81" s="74">
        <f>VLOOKUP($A81,FedFundsRates!$A$2:$MM$3000,MATCH(B$2,FedFundsRates!$A$2:$MM$2,0),FALSE)</f>
        <v>11.25</v>
      </c>
      <c r="C81" s="74" t="e">
        <f>VLOOKUP($A81,NaturalRateMeasures!$A$2:$MK$3000,MATCH(C$2,NaturalRateMeasures!$A$2:$MK$2,0),FALSE)</f>
        <v>#N/A</v>
      </c>
      <c r="D81" s="74">
        <f>VLOOKUP($A81,InflationTargetMeasures!$A$2:$MM$3000,MATCH(D$2,InflationTargetMeasures!$A$2:$MM$2,0),FALSE)</f>
        <v>2</v>
      </c>
      <c r="E81" s="74" t="e">
        <f>VLOOKUP($A81,GapMeasures!$A$2:$LA$3000,MATCH(E$2,GapMeasures!$A$2:$LA$2,0),FALSE)</f>
        <v>#N/A</v>
      </c>
      <c r="F81" s="74">
        <f>VLOOKUP($A81,InflationMeasures!$A$2:$LN$3000,MATCH(F$2,InflationMeasures!$A$2:$LN$2,0),FALSE)</f>
        <v>8.7119903248099604</v>
      </c>
      <c r="G81" s="23">
        <v>27256</v>
      </c>
      <c r="H81" s="22" t="e">
        <f t="shared" si="1"/>
        <v>#N/A</v>
      </c>
      <c r="I81" s="22">
        <f>VLOOKUP($A81,FedFundsRates!$A$2:$MM$3000,MATCH("FedFundsRate",FedFundsRates!$A$2:$MM$2,0),FALSE)</f>
        <v>12.089999999999998</v>
      </c>
    </row>
    <row r="82" spans="1:9" x14ac:dyDescent="0.3">
      <c r="A82" s="1">
        <v>27348</v>
      </c>
      <c r="B82" s="74">
        <f>VLOOKUP($A82,FedFundsRates!$A$2:$MM$3000,MATCH(B$2,FedFundsRates!$A$2:$MM$2,0),FALSE)</f>
        <v>12.089999999999998</v>
      </c>
      <c r="C82" s="74" t="e">
        <f>VLOOKUP($A82,NaturalRateMeasures!$A$2:$MK$3000,MATCH(C$2,NaturalRateMeasures!$A$2:$MK$2,0),FALSE)</f>
        <v>#N/A</v>
      </c>
      <c r="D82" s="74">
        <f>VLOOKUP($A82,InflationTargetMeasures!$A$2:$MM$3000,MATCH(D$2,InflationTargetMeasures!$A$2:$MM$2,0),FALSE)</f>
        <v>2</v>
      </c>
      <c r="E82" s="74" t="e">
        <f>VLOOKUP($A82,GapMeasures!$A$2:$LA$3000,MATCH(E$2,GapMeasures!$A$2:$LA$2,0),FALSE)</f>
        <v>#N/A</v>
      </c>
      <c r="F82" s="74">
        <f>VLOOKUP($A82,InflationMeasures!$A$2:$LN$3000,MATCH(F$2,InflationMeasures!$A$2:$LN$2,0),FALSE)</f>
        <v>9.8406747891283999</v>
      </c>
      <c r="G82" s="23">
        <v>27348</v>
      </c>
      <c r="H82" s="22" t="e">
        <f t="shared" si="1"/>
        <v>#N/A</v>
      </c>
      <c r="I82" s="22">
        <f>VLOOKUP($A82,FedFundsRates!$A$2:$MM$3000,MATCH("FedFundsRate",FedFundsRates!$A$2:$MM$2,0),FALSE)</f>
        <v>9.3466666666666658</v>
      </c>
    </row>
    <row r="83" spans="1:9" x14ac:dyDescent="0.3">
      <c r="A83" s="1">
        <v>27440</v>
      </c>
      <c r="B83" s="74">
        <f>VLOOKUP($A83,FedFundsRates!$A$2:$MM$3000,MATCH(B$2,FedFundsRates!$A$2:$MM$2,0),FALSE)</f>
        <v>9.3466666666666658</v>
      </c>
      <c r="C83" s="74" t="e">
        <f>VLOOKUP($A83,NaturalRateMeasures!$A$2:$MK$3000,MATCH(C$2,NaturalRateMeasures!$A$2:$MK$2,0),FALSE)</f>
        <v>#N/A</v>
      </c>
      <c r="D83" s="74">
        <f>VLOOKUP($A83,InflationTargetMeasures!$A$2:$MM$3000,MATCH(D$2,InflationTargetMeasures!$A$2:$MM$2,0),FALSE)</f>
        <v>2</v>
      </c>
      <c r="E83" s="74" t="e">
        <f>VLOOKUP($A83,GapMeasures!$A$2:$LA$3000,MATCH(E$2,GapMeasures!$A$2:$LA$2,0),FALSE)</f>
        <v>#N/A</v>
      </c>
      <c r="F83" s="74">
        <f>VLOOKUP($A83,InflationMeasures!$A$2:$LN$3000,MATCH(F$2,InflationMeasures!$A$2:$LN$2,0),FALSE)</f>
        <v>10.097583448506931</v>
      </c>
      <c r="G83" s="23">
        <v>27440</v>
      </c>
      <c r="H83" s="22" t="e">
        <f t="shared" si="1"/>
        <v>#N/A</v>
      </c>
      <c r="I83" s="22">
        <f>VLOOKUP($A83,FedFundsRates!$A$2:$MM$3000,MATCH("FedFundsRate",FedFundsRates!$A$2:$MM$2,0),FALSE)</f>
        <v>6.3033333333333337</v>
      </c>
    </row>
    <row r="84" spans="1:9" x14ac:dyDescent="0.3">
      <c r="A84" s="1">
        <v>27529</v>
      </c>
      <c r="B84" s="74">
        <f>VLOOKUP($A84,FedFundsRates!$A$2:$MM$3000,MATCH(B$2,FedFundsRates!$A$2:$MM$2,0),FALSE)</f>
        <v>6.3033333333333337</v>
      </c>
      <c r="C84" s="74" t="e">
        <f>VLOOKUP($A84,NaturalRateMeasures!$A$2:$MK$3000,MATCH(C$2,NaturalRateMeasures!$A$2:$MK$2,0),FALSE)</f>
        <v>#N/A</v>
      </c>
      <c r="D84" s="74">
        <f>VLOOKUP($A84,InflationTargetMeasures!$A$2:$MM$3000,MATCH(D$2,InflationTargetMeasures!$A$2:$MM$2,0),FALSE)</f>
        <v>2</v>
      </c>
      <c r="E84" s="74" t="e">
        <f>VLOOKUP($A84,GapMeasures!$A$2:$LA$3000,MATCH(E$2,GapMeasures!$A$2:$LA$2,0),FALSE)</f>
        <v>#N/A</v>
      </c>
      <c r="F84" s="74">
        <f>VLOOKUP($A84,InflationMeasures!$A$2:$LN$3000,MATCH(F$2,InflationMeasures!$A$2:$LN$2,0),FALSE)</f>
        <v>9.0641601961585661</v>
      </c>
      <c r="G84" s="23">
        <v>27529</v>
      </c>
      <c r="H84" s="22" t="e">
        <f t="shared" si="1"/>
        <v>#N/A</v>
      </c>
      <c r="I84" s="22">
        <f>VLOOKUP($A84,FedFundsRates!$A$2:$MM$3000,MATCH("FedFundsRate",FedFundsRates!$A$2:$MM$2,0),FALSE)</f>
        <v>5.4200000000000008</v>
      </c>
    </row>
    <row r="85" spans="1:9" x14ac:dyDescent="0.3">
      <c r="A85" s="1">
        <v>27621</v>
      </c>
      <c r="B85" s="74">
        <f>VLOOKUP($A85,FedFundsRates!$A$2:$MM$3000,MATCH(B$2,FedFundsRates!$A$2:$MM$2,0),FALSE)</f>
        <v>5.4200000000000008</v>
      </c>
      <c r="C85" s="74" t="e">
        <f>VLOOKUP($A85,NaturalRateMeasures!$A$2:$MK$3000,MATCH(C$2,NaturalRateMeasures!$A$2:$MK$2,0),FALSE)</f>
        <v>#N/A</v>
      </c>
      <c r="D85" s="74">
        <f>VLOOKUP($A85,InflationTargetMeasures!$A$2:$MM$3000,MATCH(D$2,InflationTargetMeasures!$A$2:$MM$2,0),FALSE)</f>
        <v>2</v>
      </c>
      <c r="E85" s="74" t="e">
        <f>VLOOKUP($A85,GapMeasures!$A$2:$LA$3000,MATCH(E$2,GapMeasures!$A$2:$LA$2,0),FALSE)</f>
        <v>#N/A</v>
      </c>
      <c r="F85" s="74">
        <f>VLOOKUP($A85,InflationMeasures!$A$2:$LN$3000,MATCH(F$2,InflationMeasures!$A$2:$LN$2,0),FALSE)</f>
        <v>7.6284318010250596</v>
      </c>
      <c r="G85" s="23">
        <v>27621</v>
      </c>
      <c r="H85" s="22" t="e">
        <f t="shared" si="1"/>
        <v>#N/A</v>
      </c>
      <c r="I85" s="22">
        <f>VLOOKUP($A85,FedFundsRates!$A$2:$MM$3000,MATCH("FedFundsRate",FedFundsRates!$A$2:$MM$2,0),FALSE)</f>
        <v>6.1599999999999993</v>
      </c>
    </row>
    <row r="86" spans="1:9" x14ac:dyDescent="0.3">
      <c r="A86" s="1">
        <v>27713</v>
      </c>
      <c r="B86" s="74">
        <f>VLOOKUP($A86,FedFundsRates!$A$2:$MM$3000,MATCH(B$2,FedFundsRates!$A$2:$MM$2,0),FALSE)</f>
        <v>6.1599999999999993</v>
      </c>
      <c r="C86" s="74" t="e">
        <f>VLOOKUP($A86,NaturalRateMeasures!$A$2:$MK$3000,MATCH(C$2,NaturalRateMeasures!$A$2:$MK$2,0),FALSE)</f>
        <v>#N/A</v>
      </c>
      <c r="D86" s="74">
        <f>VLOOKUP($A86,InflationTargetMeasures!$A$2:$MM$3000,MATCH(D$2,InflationTargetMeasures!$A$2:$MM$2,0),FALSE)</f>
        <v>2</v>
      </c>
      <c r="E86" s="74" t="e">
        <f>VLOOKUP($A86,GapMeasures!$A$2:$LA$3000,MATCH(E$2,GapMeasures!$A$2:$LA$2,0),FALSE)</f>
        <v>#N/A</v>
      </c>
      <c r="F86" s="74">
        <f>VLOOKUP($A86,InflationMeasures!$A$2:$LN$3000,MATCH(F$2,InflationMeasures!$A$2:$LN$2,0),FALSE)</f>
        <v>6.7716413279553356</v>
      </c>
      <c r="G86" s="23">
        <v>27713</v>
      </c>
      <c r="H86" s="22" t="e">
        <f t="shared" si="1"/>
        <v>#N/A</v>
      </c>
      <c r="I86" s="22">
        <f>VLOOKUP($A86,FedFundsRates!$A$2:$MM$3000,MATCH("FedFundsRate",FedFundsRates!$A$2:$MM$2,0),FALSE)</f>
        <v>5.4133333333333331</v>
      </c>
    </row>
    <row r="87" spans="1:9" x14ac:dyDescent="0.3">
      <c r="A87" s="1">
        <v>27805</v>
      </c>
      <c r="B87" s="74">
        <f>VLOOKUP($A87,FedFundsRates!$A$2:$MM$3000,MATCH(B$2,FedFundsRates!$A$2:$MM$2,0),FALSE)</f>
        <v>5.4133333333333331</v>
      </c>
      <c r="C87" s="74" t="e">
        <f>VLOOKUP($A87,NaturalRateMeasures!$A$2:$MK$3000,MATCH(C$2,NaturalRateMeasures!$A$2:$MK$2,0),FALSE)</f>
        <v>#N/A</v>
      </c>
      <c r="D87" s="74">
        <f>VLOOKUP($A87,InflationTargetMeasures!$A$2:$MM$3000,MATCH(D$2,InflationTargetMeasures!$A$2:$MM$2,0),FALSE)</f>
        <v>2</v>
      </c>
      <c r="E87" s="74" t="e">
        <f>VLOOKUP($A87,GapMeasures!$A$2:$LA$3000,MATCH(E$2,GapMeasures!$A$2:$LA$2,0),FALSE)</f>
        <v>#N/A</v>
      </c>
      <c r="F87" s="74">
        <f>VLOOKUP($A87,InflationMeasures!$A$2:$LN$3000,MATCH(F$2,InflationMeasures!$A$2:$LN$2,0),FALSE)</f>
        <v>6.318472306755929</v>
      </c>
      <c r="G87" s="23">
        <v>27805</v>
      </c>
      <c r="H87" s="22" t="e">
        <f t="shared" si="1"/>
        <v>#N/A</v>
      </c>
      <c r="I87" s="22">
        <f>VLOOKUP($A87,FedFundsRates!$A$2:$MM$3000,MATCH("FedFundsRate",FedFundsRates!$A$2:$MM$2,0),FALSE)</f>
        <v>4.8266666666666671</v>
      </c>
    </row>
    <row r="88" spans="1:9" x14ac:dyDescent="0.3">
      <c r="A88" s="1">
        <v>27895</v>
      </c>
      <c r="B88" s="74">
        <f>VLOOKUP($A88,FedFundsRates!$A$2:$MM$3000,MATCH(B$2,FedFundsRates!$A$2:$MM$2,0),FALSE)</f>
        <v>4.8266666666666671</v>
      </c>
      <c r="C88" s="74" t="e">
        <f>VLOOKUP($A88,NaturalRateMeasures!$A$2:$MK$3000,MATCH(C$2,NaturalRateMeasures!$A$2:$MK$2,0),FALSE)</f>
        <v>#N/A</v>
      </c>
      <c r="D88" s="74">
        <f>VLOOKUP($A88,InflationTargetMeasures!$A$2:$MM$3000,MATCH(D$2,InflationTargetMeasures!$A$2:$MM$2,0),FALSE)</f>
        <v>2</v>
      </c>
      <c r="E88" s="74" t="e">
        <f>VLOOKUP($A88,GapMeasures!$A$2:$LA$3000,MATCH(E$2,GapMeasures!$A$2:$LA$2,0),FALSE)</f>
        <v>#N/A</v>
      </c>
      <c r="F88" s="74">
        <f>VLOOKUP($A88,InflationMeasures!$A$2:$LN$3000,MATCH(F$2,InflationMeasures!$A$2:$LN$2,0),FALSE)</f>
        <v>5.9802158273381201</v>
      </c>
      <c r="G88" s="23">
        <v>27895</v>
      </c>
      <c r="H88" s="22" t="e">
        <f t="shared" si="1"/>
        <v>#N/A</v>
      </c>
      <c r="I88" s="22">
        <f>VLOOKUP($A88,FedFundsRates!$A$2:$MM$3000,MATCH("FedFundsRate",FedFundsRates!$A$2:$MM$2,0),FALSE)</f>
        <v>5.1966666666666663</v>
      </c>
    </row>
    <row r="89" spans="1:9" x14ac:dyDescent="0.3">
      <c r="A89" s="1">
        <v>27987</v>
      </c>
      <c r="B89" s="74">
        <f>VLOOKUP($A89,FedFundsRates!$A$2:$MM$3000,MATCH(B$2,FedFundsRates!$A$2:$MM$2,0),FALSE)</f>
        <v>5.1966666666666663</v>
      </c>
      <c r="C89" s="74" t="e">
        <f>VLOOKUP($A89,NaturalRateMeasures!$A$2:$MK$3000,MATCH(C$2,NaturalRateMeasures!$A$2:$MK$2,0),FALSE)</f>
        <v>#N/A</v>
      </c>
      <c r="D89" s="74">
        <f>VLOOKUP($A89,InflationTargetMeasures!$A$2:$MM$3000,MATCH(D$2,InflationTargetMeasures!$A$2:$MM$2,0),FALSE)</f>
        <v>2</v>
      </c>
      <c r="E89" s="74" t="e">
        <f>VLOOKUP($A89,GapMeasures!$A$2:$LA$3000,MATCH(E$2,GapMeasures!$A$2:$LA$2,0),FALSE)</f>
        <v>#N/A</v>
      </c>
      <c r="F89" s="74">
        <f>VLOOKUP($A89,InflationMeasures!$A$2:$LN$3000,MATCH(F$2,InflationMeasures!$A$2:$LN$2,0),FALSE)</f>
        <v>6.0467348370187191</v>
      </c>
      <c r="G89" s="23">
        <v>27987</v>
      </c>
      <c r="H89" s="22" t="e">
        <f t="shared" si="1"/>
        <v>#N/A</v>
      </c>
      <c r="I89" s="22">
        <f>VLOOKUP($A89,FedFundsRates!$A$2:$MM$3000,MATCH("FedFundsRate",FedFundsRates!$A$2:$MM$2,0),FALSE)</f>
        <v>5.2833333333333332</v>
      </c>
    </row>
    <row r="90" spans="1:9" x14ac:dyDescent="0.3">
      <c r="A90" s="1">
        <v>28079</v>
      </c>
      <c r="B90" s="74">
        <f>VLOOKUP($A90,FedFundsRates!$A$2:$MM$3000,MATCH(B$2,FedFundsRates!$A$2:$MM$2,0),FALSE)</f>
        <v>5.2833333333333332</v>
      </c>
      <c r="C90" s="74" t="e">
        <f>VLOOKUP($A90,NaturalRateMeasures!$A$2:$MK$3000,MATCH(C$2,NaturalRateMeasures!$A$2:$MK$2,0),FALSE)</f>
        <v>#N/A</v>
      </c>
      <c r="D90" s="74">
        <f>VLOOKUP($A90,InflationTargetMeasures!$A$2:$MM$3000,MATCH(D$2,InflationTargetMeasures!$A$2:$MM$2,0),FALSE)</f>
        <v>2</v>
      </c>
      <c r="E90" s="74" t="e">
        <f>VLOOKUP($A90,GapMeasures!$A$2:$LA$3000,MATCH(E$2,GapMeasures!$A$2:$LA$2,0),FALSE)</f>
        <v>#N/A</v>
      </c>
      <c r="F90" s="74">
        <f>VLOOKUP($A90,InflationMeasures!$A$2:$LN$3000,MATCH(F$2,InflationMeasures!$A$2:$LN$2,0),FALSE)</f>
        <v>5.9789320741009622</v>
      </c>
      <c r="G90" s="23">
        <v>28079</v>
      </c>
      <c r="H90" s="22" t="e">
        <f t="shared" si="1"/>
        <v>#N/A</v>
      </c>
      <c r="I90" s="22">
        <f>VLOOKUP($A90,FedFundsRates!$A$2:$MM$3000,MATCH("FedFundsRate",FedFundsRates!$A$2:$MM$2,0),FALSE)</f>
        <v>4.8733333333333331</v>
      </c>
    </row>
    <row r="91" spans="1:9" x14ac:dyDescent="0.3">
      <c r="A91" s="1">
        <v>28171</v>
      </c>
      <c r="B91" s="74">
        <f>VLOOKUP($A91,FedFundsRates!$A$2:$MM$3000,MATCH(B$2,FedFundsRates!$A$2:$MM$2,0),FALSE)</f>
        <v>4.8733333333333331</v>
      </c>
      <c r="C91" s="74" t="e">
        <f>VLOOKUP($A91,NaturalRateMeasures!$A$2:$MK$3000,MATCH(C$2,NaturalRateMeasures!$A$2:$MK$2,0),FALSE)</f>
        <v>#N/A</v>
      </c>
      <c r="D91" s="74">
        <f>VLOOKUP($A91,InflationTargetMeasures!$A$2:$MM$3000,MATCH(D$2,InflationTargetMeasures!$A$2:$MM$2,0),FALSE)</f>
        <v>2</v>
      </c>
      <c r="E91" s="74" t="e">
        <f>VLOOKUP($A91,GapMeasures!$A$2:$LA$3000,MATCH(E$2,GapMeasures!$A$2:$LA$2,0),FALSE)</f>
        <v>#N/A</v>
      </c>
      <c r="F91" s="74">
        <f>VLOOKUP($A91,InflationMeasures!$A$2:$LN$3000,MATCH(F$2,InflationMeasures!$A$2:$LN$2,0),FALSE)</f>
        <v>6.146910444023046</v>
      </c>
      <c r="G91" s="23">
        <v>28171</v>
      </c>
      <c r="H91" s="22" t="e">
        <f t="shared" si="1"/>
        <v>#N/A</v>
      </c>
      <c r="I91" s="22">
        <f>VLOOKUP($A91,FedFundsRates!$A$2:$MM$3000,MATCH("FedFundsRate",FedFundsRates!$A$2:$MM$2,0),FALSE)</f>
        <v>4.66</v>
      </c>
    </row>
    <row r="92" spans="1:9" x14ac:dyDescent="0.3">
      <c r="A92" s="1">
        <v>28260</v>
      </c>
      <c r="B92" s="74">
        <f>VLOOKUP($A92,FedFundsRates!$A$2:$MM$3000,MATCH(B$2,FedFundsRates!$A$2:$MM$2,0),FALSE)</f>
        <v>4.66</v>
      </c>
      <c r="C92" s="74" t="e">
        <f>VLOOKUP($A92,NaturalRateMeasures!$A$2:$MK$3000,MATCH(C$2,NaturalRateMeasures!$A$2:$MK$2,0),FALSE)</f>
        <v>#N/A</v>
      </c>
      <c r="D92" s="74">
        <f>VLOOKUP($A92,InflationTargetMeasures!$A$2:$MM$3000,MATCH(D$2,InflationTargetMeasures!$A$2:$MM$2,0),FALSE)</f>
        <v>2</v>
      </c>
      <c r="E92" s="74" t="e">
        <f>VLOOKUP($A92,GapMeasures!$A$2:$LA$3000,MATCH(E$2,GapMeasures!$A$2:$LA$2,0),FALSE)</f>
        <v>#N/A</v>
      </c>
      <c r="F92" s="74">
        <f>VLOOKUP($A92,InflationMeasures!$A$2:$LN$3000,MATCH(F$2,InflationMeasures!$A$2:$LN$2,0),FALSE)</f>
        <v>6.4948380709942022</v>
      </c>
      <c r="G92" s="23">
        <v>28260</v>
      </c>
      <c r="H92" s="22" t="e">
        <f t="shared" si="1"/>
        <v>#N/A</v>
      </c>
      <c r="I92" s="22">
        <f>VLOOKUP($A92,FedFundsRates!$A$2:$MM$3000,MATCH("FedFundsRate",FedFundsRates!$A$2:$MM$2,0),FALSE)</f>
        <v>5.1566666666666663</v>
      </c>
    </row>
    <row r="93" spans="1:9" x14ac:dyDescent="0.3">
      <c r="A93" s="1">
        <v>28352</v>
      </c>
      <c r="B93" s="74">
        <f>VLOOKUP($A93,FedFundsRates!$A$2:$MM$3000,MATCH(B$2,FedFundsRates!$A$2:$MM$2,0),FALSE)</f>
        <v>5.1566666666666663</v>
      </c>
      <c r="C93" s="74" t="e">
        <f>VLOOKUP($A93,NaturalRateMeasures!$A$2:$MK$3000,MATCH(C$2,NaturalRateMeasures!$A$2:$MK$2,0),FALSE)</f>
        <v>#N/A</v>
      </c>
      <c r="D93" s="74">
        <f>VLOOKUP($A93,InflationTargetMeasures!$A$2:$MM$3000,MATCH(D$2,InflationTargetMeasures!$A$2:$MM$2,0),FALSE)</f>
        <v>2</v>
      </c>
      <c r="E93" s="74" t="e">
        <f>VLOOKUP($A93,GapMeasures!$A$2:$LA$3000,MATCH(E$2,GapMeasures!$A$2:$LA$2,0),FALSE)</f>
        <v>#N/A</v>
      </c>
      <c r="F93" s="74">
        <f>VLOOKUP($A93,InflationMeasures!$A$2:$LN$3000,MATCH(F$2,InflationMeasures!$A$2:$LN$2,0),FALSE)</f>
        <v>6.5965816131165811</v>
      </c>
      <c r="G93" s="23">
        <v>28352</v>
      </c>
      <c r="H93" s="22" t="e">
        <f t="shared" si="1"/>
        <v>#N/A</v>
      </c>
      <c r="I93" s="22">
        <f>VLOOKUP($A93,FedFundsRates!$A$2:$MM$3000,MATCH("FedFundsRate",FedFundsRates!$A$2:$MM$2,0),FALSE)</f>
        <v>5.82</v>
      </c>
    </row>
    <row r="94" spans="1:9" x14ac:dyDescent="0.3">
      <c r="A94" s="1">
        <v>28444</v>
      </c>
      <c r="B94" s="74">
        <f>VLOOKUP($A94,FedFundsRates!$A$2:$MM$3000,MATCH(B$2,FedFundsRates!$A$2:$MM$2,0),FALSE)</f>
        <v>5.82</v>
      </c>
      <c r="C94" s="74" t="e">
        <f>VLOOKUP($A94,NaturalRateMeasures!$A$2:$MK$3000,MATCH(C$2,NaturalRateMeasures!$A$2:$MK$2,0),FALSE)</f>
        <v>#N/A</v>
      </c>
      <c r="D94" s="74">
        <f>VLOOKUP($A94,InflationTargetMeasures!$A$2:$MM$3000,MATCH(D$2,InflationTargetMeasures!$A$2:$MM$2,0),FALSE)</f>
        <v>2</v>
      </c>
      <c r="E94" s="74" t="e">
        <f>VLOOKUP($A94,GapMeasures!$A$2:$LA$3000,MATCH(E$2,GapMeasures!$A$2:$LA$2,0),FALSE)</f>
        <v>#N/A</v>
      </c>
      <c r="F94" s="74">
        <f>VLOOKUP($A94,InflationMeasures!$A$2:$LN$3000,MATCH(F$2,InflationMeasures!$A$2:$LN$2,0),FALSE)</f>
        <v>6.4813545379764248</v>
      </c>
      <c r="G94" s="23">
        <v>28444</v>
      </c>
      <c r="H94" s="22" t="e">
        <f t="shared" si="1"/>
        <v>#N/A</v>
      </c>
      <c r="I94" s="22">
        <f>VLOOKUP($A94,FedFundsRates!$A$2:$MM$3000,MATCH("FedFundsRate",FedFundsRates!$A$2:$MM$2,0),FALSE)</f>
        <v>6.5133333333333328</v>
      </c>
    </row>
    <row r="95" spans="1:9" x14ac:dyDescent="0.3">
      <c r="A95" s="1">
        <v>28536</v>
      </c>
      <c r="B95" s="74">
        <f>VLOOKUP($A95,FedFundsRates!$A$2:$MM$3000,MATCH(B$2,FedFundsRates!$A$2:$MM$2,0),FALSE)</f>
        <v>6.5133333333333328</v>
      </c>
      <c r="C95" s="74" t="e">
        <f>VLOOKUP($A95,NaturalRateMeasures!$A$2:$MK$3000,MATCH(C$2,NaturalRateMeasures!$A$2:$MK$2,0),FALSE)</f>
        <v>#N/A</v>
      </c>
      <c r="D95" s="74">
        <f>VLOOKUP($A95,InflationTargetMeasures!$A$2:$MM$3000,MATCH(D$2,InflationTargetMeasures!$A$2:$MM$2,0),FALSE)</f>
        <v>2</v>
      </c>
      <c r="E95" s="74" t="e">
        <f>VLOOKUP($A95,GapMeasures!$A$2:$LA$3000,MATCH(E$2,GapMeasures!$A$2:$LA$2,0),FALSE)</f>
        <v>#N/A</v>
      </c>
      <c r="F95" s="74">
        <f>VLOOKUP($A95,InflationMeasures!$A$2:$LN$3000,MATCH(F$2,InflationMeasures!$A$2:$LN$2,0),FALSE)</f>
        <v>6.3538611925708643</v>
      </c>
      <c r="G95" s="23">
        <v>28536</v>
      </c>
      <c r="H95" s="22" t="e">
        <f t="shared" si="1"/>
        <v>#N/A</v>
      </c>
      <c r="I95" s="22">
        <f>VLOOKUP($A95,FedFundsRates!$A$2:$MM$3000,MATCH("FedFundsRate",FedFundsRates!$A$2:$MM$2,0),FALSE)</f>
        <v>6.7566666666666668</v>
      </c>
    </row>
    <row r="96" spans="1:9" x14ac:dyDescent="0.3">
      <c r="A96" s="1">
        <v>28625</v>
      </c>
      <c r="B96" s="74">
        <f>VLOOKUP($A96,FedFundsRates!$A$2:$MM$3000,MATCH(B$2,FedFundsRates!$A$2:$MM$2,0),FALSE)</f>
        <v>6.7566666666666668</v>
      </c>
      <c r="C96" s="74" t="e">
        <f>VLOOKUP($A96,NaturalRateMeasures!$A$2:$MK$3000,MATCH(C$2,NaturalRateMeasures!$A$2:$MK$2,0),FALSE)</f>
        <v>#N/A</v>
      </c>
      <c r="D96" s="74">
        <f>VLOOKUP($A96,InflationTargetMeasures!$A$2:$MM$3000,MATCH(D$2,InflationTargetMeasures!$A$2:$MM$2,0),FALSE)</f>
        <v>2</v>
      </c>
      <c r="E96" s="74" t="e">
        <f>VLOOKUP($A96,GapMeasures!$A$2:$LA$3000,MATCH(E$2,GapMeasures!$A$2:$LA$2,0),FALSE)</f>
        <v>#N/A</v>
      </c>
      <c r="F96" s="74">
        <f>VLOOKUP($A96,InflationMeasures!$A$2:$LN$3000,MATCH(F$2,InflationMeasures!$A$2:$LN$2,0),FALSE)</f>
        <v>6.5568872215397755</v>
      </c>
      <c r="G96" s="23">
        <v>28625</v>
      </c>
      <c r="H96" s="22" t="e">
        <f t="shared" si="1"/>
        <v>#N/A</v>
      </c>
      <c r="I96" s="22">
        <f>VLOOKUP($A96,FedFundsRates!$A$2:$MM$3000,MATCH("FedFundsRate",FedFundsRates!$A$2:$MM$2,0),FALSE)</f>
        <v>7.2833333333333341</v>
      </c>
    </row>
    <row r="97" spans="1:9" x14ac:dyDescent="0.3">
      <c r="A97" s="1">
        <v>28717</v>
      </c>
      <c r="B97" s="74">
        <f>VLOOKUP($A97,FedFundsRates!$A$2:$MM$3000,MATCH(B$2,FedFundsRates!$A$2:$MM$2,0),FALSE)</f>
        <v>7.2833333333333341</v>
      </c>
      <c r="C97" s="74" t="e">
        <f>VLOOKUP($A97,NaturalRateMeasures!$A$2:$MK$3000,MATCH(C$2,NaturalRateMeasures!$A$2:$MK$2,0),FALSE)</f>
        <v>#N/A</v>
      </c>
      <c r="D97" s="74">
        <f>VLOOKUP($A97,InflationTargetMeasures!$A$2:$MM$3000,MATCH(D$2,InflationTargetMeasures!$A$2:$MM$2,0),FALSE)</f>
        <v>2</v>
      </c>
      <c r="E97" s="74" t="e">
        <f>VLOOKUP($A97,GapMeasures!$A$2:$LA$3000,MATCH(E$2,GapMeasures!$A$2:$LA$2,0),FALSE)</f>
        <v>#N/A</v>
      </c>
      <c r="F97" s="74">
        <f>VLOOKUP($A97,InflationMeasures!$A$2:$LN$3000,MATCH(F$2,InflationMeasures!$A$2:$LN$2,0),FALSE)</f>
        <v>6.6128926915289599</v>
      </c>
      <c r="G97" s="23">
        <v>28717</v>
      </c>
      <c r="H97" s="22" t="e">
        <f t="shared" si="1"/>
        <v>#N/A</v>
      </c>
      <c r="I97" s="22">
        <f>VLOOKUP($A97,FedFundsRates!$A$2:$MM$3000,MATCH("FedFundsRate",FedFundsRates!$A$2:$MM$2,0),FALSE)</f>
        <v>8.1</v>
      </c>
    </row>
    <row r="98" spans="1:9" x14ac:dyDescent="0.3">
      <c r="A98" s="1">
        <v>28809</v>
      </c>
      <c r="B98" s="74">
        <f>VLOOKUP($A98,FedFundsRates!$A$2:$MM$3000,MATCH(B$2,FedFundsRates!$A$2:$MM$2,0),FALSE)</f>
        <v>8.1</v>
      </c>
      <c r="C98" s="74" t="e">
        <f>VLOOKUP($A98,NaturalRateMeasures!$A$2:$MK$3000,MATCH(C$2,NaturalRateMeasures!$A$2:$MK$2,0),FALSE)</f>
        <v>#N/A</v>
      </c>
      <c r="D98" s="74">
        <f>VLOOKUP($A98,InflationTargetMeasures!$A$2:$MM$3000,MATCH(D$2,InflationTargetMeasures!$A$2:$MM$2,0),FALSE)</f>
        <v>2</v>
      </c>
      <c r="E98" s="74" t="e">
        <f>VLOOKUP($A98,GapMeasures!$A$2:$LA$3000,MATCH(E$2,GapMeasures!$A$2:$LA$2,0),FALSE)</f>
        <v>#N/A</v>
      </c>
      <c r="F98" s="74">
        <f>VLOOKUP($A98,InflationMeasures!$A$2:$LN$3000,MATCH(F$2,InflationMeasures!$A$2:$LN$2,0),FALSE)</f>
        <v>6.9720281971223486</v>
      </c>
      <c r="G98" s="23">
        <v>28809</v>
      </c>
      <c r="H98" s="22" t="e">
        <f t="shared" si="1"/>
        <v>#N/A</v>
      </c>
      <c r="I98" s="22">
        <f>VLOOKUP($A98,FedFundsRates!$A$2:$MM$3000,MATCH("FedFundsRate",FedFundsRates!$A$2:$MM$2,0),FALSE)</f>
        <v>9.5833333333333339</v>
      </c>
    </row>
    <row r="99" spans="1:9" x14ac:dyDescent="0.3">
      <c r="A99" s="1">
        <v>28901</v>
      </c>
      <c r="B99" s="74">
        <f>VLOOKUP($A99,FedFundsRates!$A$2:$MM$3000,MATCH(B$2,FedFundsRates!$A$2:$MM$2,0),FALSE)</f>
        <v>9.5833333333333339</v>
      </c>
      <c r="C99" s="74" t="e">
        <f>VLOOKUP($A99,NaturalRateMeasures!$A$2:$MK$3000,MATCH(C$2,NaturalRateMeasures!$A$2:$MK$2,0),FALSE)</f>
        <v>#N/A</v>
      </c>
      <c r="D99" s="74">
        <f>VLOOKUP($A99,InflationTargetMeasures!$A$2:$MM$3000,MATCH(D$2,InflationTargetMeasures!$A$2:$MM$2,0),FALSE)</f>
        <v>2</v>
      </c>
      <c r="E99" s="74" t="e">
        <f>VLOOKUP($A99,GapMeasures!$A$2:$LA$3000,MATCH(E$2,GapMeasures!$A$2:$LA$2,0),FALSE)</f>
        <v>#N/A</v>
      </c>
      <c r="F99" s="74">
        <f>VLOOKUP($A99,InflationMeasures!$A$2:$LN$3000,MATCH(F$2,InflationMeasures!$A$2:$LN$2,0),FALSE)</f>
        <v>6.7666075050709873</v>
      </c>
      <c r="G99" s="23">
        <v>28901</v>
      </c>
      <c r="H99" s="22" t="e">
        <f t="shared" si="1"/>
        <v>#N/A</v>
      </c>
      <c r="I99" s="22">
        <f>VLOOKUP($A99,FedFundsRates!$A$2:$MM$3000,MATCH("FedFundsRate",FedFundsRates!$A$2:$MM$2,0),FALSE)</f>
        <v>10.073333333333334</v>
      </c>
    </row>
    <row r="100" spans="1:9" x14ac:dyDescent="0.3">
      <c r="A100" s="1">
        <v>28990</v>
      </c>
      <c r="B100" s="74">
        <f>VLOOKUP($A100,FedFundsRates!$A$2:$MM$3000,MATCH(B$2,FedFundsRates!$A$2:$MM$2,0),FALSE)</f>
        <v>10.073333333333334</v>
      </c>
      <c r="C100" s="74" t="e">
        <f>VLOOKUP($A100,NaturalRateMeasures!$A$2:$MK$3000,MATCH(C$2,NaturalRateMeasures!$A$2:$MK$2,0),FALSE)</f>
        <v>#N/A</v>
      </c>
      <c r="D100" s="74">
        <f>VLOOKUP($A100,InflationTargetMeasures!$A$2:$MM$3000,MATCH(D$2,InflationTargetMeasures!$A$2:$MM$2,0),FALSE)</f>
        <v>2</v>
      </c>
      <c r="E100" s="74" t="e">
        <f>VLOOKUP($A100,GapMeasures!$A$2:$LA$3000,MATCH(E$2,GapMeasures!$A$2:$LA$2,0),FALSE)</f>
        <v>#N/A</v>
      </c>
      <c r="F100" s="74">
        <f>VLOOKUP($A100,InflationMeasures!$A$2:$LN$3000,MATCH(F$2,InflationMeasures!$A$2:$LN$2,0),FALSE)</f>
        <v>7.2625872382851453</v>
      </c>
      <c r="G100" s="23">
        <v>28990</v>
      </c>
      <c r="H100" s="22" t="e">
        <f t="shared" si="1"/>
        <v>#N/A</v>
      </c>
      <c r="I100" s="22">
        <f>VLOOKUP($A100,FedFundsRates!$A$2:$MM$3000,MATCH("FedFundsRate",FedFundsRates!$A$2:$MM$2,0),FALSE)</f>
        <v>10.18</v>
      </c>
    </row>
    <row r="101" spans="1:9" x14ac:dyDescent="0.3">
      <c r="A101" s="1">
        <v>29082</v>
      </c>
      <c r="B101" s="74">
        <f>VLOOKUP($A101,FedFundsRates!$A$2:$MM$3000,MATCH(B$2,FedFundsRates!$A$2:$MM$2,0),FALSE)</f>
        <v>10.18</v>
      </c>
      <c r="C101" s="74" t="e">
        <f>VLOOKUP($A101,NaturalRateMeasures!$A$2:$MK$3000,MATCH(C$2,NaturalRateMeasures!$A$2:$MK$2,0),FALSE)</f>
        <v>#N/A</v>
      </c>
      <c r="D101" s="74">
        <f>VLOOKUP($A101,InflationTargetMeasures!$A$2:$MM$3000,MATCH(D$2,InflationTargetMeasures!$A$2:$MM$2,0),FALSE)</f>
        <v>2</v>
      </c>
      <c r="E101" s="74" t="e">
        <f>VLOOKUP($A101,GapMeasures!$A$2:$LA$3000,MATCH(E$2,GapMeasures!$A$2:$LA$2,0),FALSE)</f>
        <v>#N/A</v>
      </c>
      <c r="F101" s="74">
        <f>VLOOKUP($A101,InflationMeasures!$A$2:$LN$3000,MATCH(F$2,InflationMeasures!$A$2:$LN$2,0),FALSE)</f>
        <v>7.4003736943670351</v>
      </c>
      <c r="G101" s="23">
        <v>29082</v>
      </c>
      <c r="H101" s="22" t="e">
        <f t="shared" si="1"/>
        <v>#N/A</v>
      </c>
      <c r="I101" s="22">
        <f>VLOOKUP($A101,FedFundsRates!$A$2:$MM$3000,MATCH("FedFundsRate",FedFundsRates!$A$2:$MM$2,0),FALSE)</f>
        <v>10.946666666666667</v>
      </c>
    </row>
    <row r="102" spans="1:9" x14ac:dyDescent="0.3">
      <c r="A102" s="1">
        <v>29174</v>
      </c>
      <c r="B102" s="74">
        <f>VLOOKUP($A102,FedFundsRates!$A$2:$MM$3000,MATCH(B$2,FedFundsRates!$A$2:$MM$2,0),FALSE)</f>
        <v>10.946666666666667</v>
      </c>
      <c r="C102" s="74" t="e">
        <f>VLOOKUP($A102,NaturalRateMeasures!$A$2:$MK$3000,MATCH(C$2,NaturalRateMeasures!$A$2:$MK$2,0),FALSE)</f>
        <v>#N/A</v>
      </c>
      <c r="D102" s="74">
        <f>VLOOKUP($A102,InflationTargetMeasures!$A$2:$MM$3000,MATCH(D$2,InflationTargetMeasures!$A$2:$MM$2,0),FALSE)</f>
        <v>2</v>
      </c>
      <c r="E102" s="74" t="e">
        <f>VLOOKUP($A102,GapMeasures!$A$2:$LA$3000,MATCH(E$2,GapMeasures!$A$2:$LA$2,0),FALSE)</f>
        <v>#N/A</v>
      </c>
      <c r="F102" s="74">
        <f>VLOOKUP($A102,InflationMeasures!$A$2:$LN$3000,MATCH(F$2,InflationMeasures!$A$2:$LN$2,0),FALSE)</f>
        <v>7.7061956489032024</v>
      </c>
      <c r="G102" s="23">
        <v>29174</v>
      </c>
      <c r="H102" s="22" t="e">
        <f t="shared" si="1"/>
        <v>#N/A</v>
      </c>
      <c r="I102" s="22">
        <f>VLOOKUP($A102,FedFundsRates!$A$2:$MM$3000,MATCH("FedFundsRate",FedFundsRates!$A$2:$MM$2,0),FALSE)</f>
        <v>13.576666666666666</v>
      </c>
    </row>
    <row r="103" spans="1:9" x14ac:dyDescent="0.3">
      <c r="A103" s="1">
        <v>29266</v>
      </c>
      <c r="B103" s="74">
        <f>VLOOKUP($A103,FedFundsRates!$A$2:$MM$3000,MATCH(B$2,FedFundsRates!$A$2:$MM$2,0),FALSE)</f>
        <v>13.576666666666666</v>
      </c>
      <c r="C103" s="74" t="e">
        <f>VLOOKUP($A103,NaturalRateMeasures!$A$2:$MK$3000,MATCH(C$2,NaturalRateMeasures!$A$2:$MK$2,0),FALSE)</f>
        <v>#N/A</v>
      </c>
      <c r="D103" s="74">
        <f>VLOOKUP($A103,InflationTargetMeasures!$A$2:$MM$3000,MATCH(D$2,InflationTargetMeasures!$A$2:$MM$2,0),FALSE)</f>
        <v>2</v>
      </c>
      <c r="E103" s="74" t="e">
        <f>VLOOKUP($A103,GapMeasures!$A$2:$LA$3000,MATCH(E$2,GapMeasures!$A$2:$LA$2,0),FALSE)</f>
        <v>#N/A</v>
      </c>
      <c r="F103" s="74">
        <f>VLOOKUP($A103,InflationMeasures!$A$2:$LN$3000,MATCH(F$2,InflationMeasures!$A$2:$LN$2,0),FALSE)</f>
        <v>8.8550479413423755</v>
      </c>
      <c r="G103" s="23">
        <v>29266</v>
      </c>
      <c r="H103" s="22" t="e">
        <f t="shared" si="1"/>
        <v>#N/A</v>
      </c>
      <c r="I103" s="22">
        <f>VLOOKUP($A103,FedFundsRates!$A$2:$MM$3000,MATCH("FedFundsRate",FedFundsRates!$A$2:$MM$2,0),FALSE)</f>
        <v>15.046666666666667</v>
      </c>
    </row>
    <row r="104" spans="1:9" x14ac:dyDescent="0.3">
      <c r="A104" s="1">
        <v>29356</v>
      </c>
      <c r="B104" s="74">
        <f>VLOOKUP($A104,FedFundsRates!$A$2:$MM$3000,MATCH(B$2,FedFundsRates!$A$2:$MM$2,0),FALSE)</f>
        <v>15.046666666666667</v>
      </c>
      <c r="C104" s="74" t="e">
        <f>VLOOKUP($A104,NaturalRateMeasures!$A$2:$MK$3000,MATCH(C$2,NaturalRateMeasures!$A$2:$MK$2,0),FALSE)</f>
        <v>#N/A</v>
      </c>
      <c r="D104" s="74">
        <f>VLOOKUP($A104,InflationTargetMeasures!$A$2:$MM$3000,MATCH(D$2,InflationTargetMeasures!$A$2:$MM$2,0),FALSE)</f>
        <v>2</v>
      </c>
      <c r="E104" s="74" t="e">
        <f>VLOOKUP($A104,GapMeasures!$A$2:$LA$3000,MATCH(E$2,GapMeasures!$A$2:$LA$2,0),FALSE)</f>
        <v>#N/A</v>
      </c>
      <c r="F104" s="74">
        <f>VLOOKUP($A104,InflationMeasures!$A$2:$LN$3000,MATCH(F$2,InflationMeasures!$A$2:$LN$2,0),FALSE)</f>
        <v>8.8970865890144459</v>
      </c>
      <c r="G104" s="23">
        <v>29356</v>
      </c>
      <c r="H104" s="22" t="e">
        <f t="shared" si="1"/>
        <v>#N/A</v>
      </c>
      <c r="I104" s="22">
        <f>VLOOKUP($A104,FedFundsRates!$A$2:$MM$3000,MATCH("FedFundsRate",FedFundsRates!$A$2:$MM$2,0),FALSE)</f>
        <v>12.686666666666667</v>
      </c>
    </row>
    <row r="105" spans="1:9" x14ac:dyDescent="0.3">
      <c r="A105" s="1">
        <v>29448</v>
      </c>
      <c r="B105" s="74">
        <f>VLOOKUP($A105,FedFundsRates!$A$2:$MM$3000,MATCH(B$2,FedFundsRates!$A$2:$MM$2,0),FALSE)</f>
        <v>12.686666666666667</v>
      </c>
      <c r="C105" s="74" t="e">
        <f>VLOOKUP($A105,NaturalRateMeasures!$A$2:$MK$3000,MATCH(C$2,NaturalRateMeasures!$A$2:$MK$2,0),FALSE)</f>
        <v>#N/A</v>
      </c>
      <c r="D105" s="74">
        <f>VLOOKUP($A105,InflationTargetMeasures!$A$2:$MM$3000,MATCH(D$2,InflationTargetMeasures!$A$2:$MM$2,0),FALSE)</f>
        <v>2</v>
      </c>
      <c r="E105" s="74" t="e">
        <f>VLOOKUP($A105,GapMeasures!$A$2:$LA$3000,MATCH(E$2,GapMeasures!$A$2:$LA$2,0),FALSE)</f>
        <v>#N/A</v>
      </c>
      <c r="F105" s="74">
        <f>VLOOKUP($A105,InflationMeasures!$A$2:$LN$3000,MATCH(F$2,InflationMeasures!$A$2:$LN$2,0),FALSE)</f>
        <v>9.3032541425434268</v>
      </c>
      <c r="G105" s="23">
        <v>29448</v>
      </c>
      <c r="H105" s="22" t="e">
        <f t="shared" si="1"/>
        <v>#N/A</v>
      </c>
      <c r="I105" s="22">
        <f>VLOOKUP($A105,FedFundsRates!$A$2:$MM$3000,MATCH("FedFundsRate",FedFundsRates!$A$2:$MM$2,0),FALSE)</f>
        <v>9.836666666666666</v>
      </c>
    </row>
    <row r="106" spans="1:9" x14ac:dyDescent="0.3">
      <c r="A106" s="1">
        <v>29540</v>
      </c>
      <c r="B106" s="74">
        <f>VLOOKUP($A106,FedFundsRates!$A$2:$MM$3000,MATCH(B$2,FedFundsRates!$A$2:$MM$2,0),FALSE)</f>
        <v>9.836666666666666</v>
      </c>
      <c r="C106" s="74" t="e">
        <f>VLOOKUP($A106,NaturalRateMeasures!$A$2:$MK$3000,MATCH(C$2,NaturalRateMeasures!$A$2:$MK$2,0),FALSE)</f>
        <v>#N/A</v>
      </c>
      <c r="D106" s="74">
        <f>VLOOKUP($A106,InflationTargetMeasures!$A$2:$MM$3000,MATCH(D$2,InflationTargetMeasures!$A$2:$MM$2,0),FALSE)</f>
        <v>2</v>
      </c>
      <c r="E106" s="74" t="e">
        <f>VLOOKUP($A106,GapMeasures!$A$2:$LA$3000,MATCH(E$2,GapMeasures!$A$2:$LA$2,0),FALSE)</f>
        <v>#N/A</v>
      </c>
      <c r="F106" s="74">
        <f>VLOOKUP($A106,InflationMeasures!$A$2:$LN$3000,MATCH(F$2,InflationMeasures!$A$2:$LN$2,0),FALSE)</f>
        <v>9.6803933620159821</v>
      </c>
      <c r="G106" s="23">
        <v>29540</v>
      </c>
      <c r="H106" s="22" t="e">
        <f t="shared" si="1"/>
        <v>#N/A</v>
      </c>
      <c r="I106" s="22">
        <f>VLOOKUP($A106,FedFundsRates!$A$2:$MM$3000,MATCH("FedFundsRate",FedFundsRates!$A$2:$MM$2,0),FALSE)</f>
        <v>15.853333333333333</v>
      </c>
    </row>
    <row r="107" spans="1:9" x14ac:dyDescent="0.3">
      <c r="A107" s="1">
        <v>29632</v>
      </c>
      <c r="B107" s="74">
        <f>VLOOKUP($A107,FedFundsRates!$A$2:$MM$3000,MATCH(B$2,FedFundsRates!$A$2:$MM$2,0),FALSE)</f>
        <v>15.853333333333333</v>
      </c>
      <c r="C107" s="74" t="e">
        <f>VLOOKUP($A107,NaturalRateMeasures!$A$2:$MK$3000,MATCH(C$2,NaturalRateMeasures!$A$2:$MK$2,0),FALSE)</f>
        <v>#N/A</v>
      </c>
      <c r="D107" s="74">
        <f>VLOOKUP($A107,InflationTargetMeasures!$A$2:$MM$3000,MATCH(D$2,InflationTargetMeasures!$A$2:$MM$2,0),FALSE)</f>
        <v>2</v>
      </c>
      <c r="E107" s="74" t="e">
        <f>VLOOKUP($A107,GapMeasures!$A$2:$LA$3000,MATCH(E$2,GapMeasures!$A$2:$LA$2,0),FALSE)</f>
        <v>#N/A</v>
      </c>
      <c r="F107" s="74">
        <f>VLOOKUP($A107,InflationMeasures!$A$2:$LN$3000,MATCH(F$2,InflationMeasures!$A$2:$LN$2,0),FALSE)</f>
        <v>9.4327788382874154</v>
      </c>
      <c r="G107" s="23">
        <v>29632</v>
      </c>
      <c r="H107" s="22" t="e">
        <f t="shared" si="1"/>
        <v>#N/A</v>
      </c>
      <c r="I107" s="22">
        <f>VLOOKUP($A107,FedFundsRates!$A$2:$MM$3000,MATCH("FedFundsRate",FedFundsRates!$A$2:$MM$2,0),FALSE)</f>
        <v>16.569999999999997</v>
      </c>
    </row>
    <row r="108" spans="1:9" x14ac:dyDescent="0.3">
      <c r="A108" s="1">
        <v>29721</v>
      </c>
      <c r="B108" s="74">
        <f>VLOOKUP($A108,FedFundsRates!$A$2:$MM$3000,MATCH(B$2,FedFundsRates!$A$2:$MM$2,0),FALSE)</f>
        <v>16.569999999999997</v>
      </c>
      <c r="C108" s="74" t="e">
        <f>VLOOKUP($A108,NaturalRateMeasures!$A$2:$MK$3000,MATCH(C$2,NaturalRateMeasures!$A$2:$MK$2,0),FALSE)</f>
        <v>#N/A</v>
      </c>
      <c r="D108" s="74">
        <f>VLOOKUP($A108,InflationTargetMeasures!$A$2:$MM$3000,MATCH(D$2,InflationTargetMeasures!$A$2:$MM$2,0),FALSE)</f>
        <v>2</v>
      </c>
      <c r="E108" s="74" t="e">
        <f>VLOOKUP($A108,GapMeasures!$A$2:$LA$3000,MATCH(E$2,GapMeasures!$A$2:$LA$2,0),FALSE)</f>
        <v>#N/A</v>
      </c>
      <c r="F108" s="74">
        <f>VLOOKUP($A108,InflationMeasures!$A$2:$LN$3000,MATCH(F$2,InflationMeasures!$A$2:$LN$2,0),FALSE)</f>
        <v>9.063750333422238</v>
      </c>
      <c r="G108" s="23">
        <v>29721</v>
      </c>
      <c r="H108" s="22" t="e">
        <f t="shared" si="1"/>
        <v>#N/A</v>
      </c>
      <c r="I108" s="22">
        <f>VLOOKUP($A108,FedFundsRates!$A$2:$MM$3000,MATCH("FedFundsRate",FedFundsRates!$A$2:$MM$2,0),FALSE)</f>
        <v>17.78</v>
      </c>
    </row>
    <row r="109" spans="1:9" x14ac:dyDescent="0.3">
      <c r="A109" s="1">
        <v>29813</v>
      </c>
      <c r="B109" s="74">
        <f>VLOOKUP($A109,FedFundsRates!$A$2:$MM$3000,MATCH(B$2,FedFundsRates!$A$2:$MM$2,0),FALSE)</f>
        <v>17.78</v>
      </c>
      <c r="C109" s="74" t="e">
        <f>VLOOKUP($A109,NaturalRateMeasures!$A$2:$MK$3000,MATCH(C$2,NaturalRateMeasures!$A$2:$MK$2,0),FALSE)</f>
        <v>#N/A</v>
      </c>
      <c r="D109" s="74">
        <f>VLOOKUP($A109,InflationTargetMeasures!$A$2:$MM$3000,MATCH(D$2,InflationTargetMeasures!$A$2:$MM$2,0),FALSE)</f>
        <v>2</v>
      </c>
      <c r="E109" s="74" t="e">
        <f>VLOOKUP($A109,GapMeasures!$A$2:$LA$3000,MATCH(E$2,GapMeasures!$A$2:$LA$2,0),FALSE)</f>
        <v>#N/A</v>
      </c>
      <c r="F109" s="74">
        <f>VLOOKUP($A109,InflationMeasures!$A$2:$LN$3000,MATCH(F$2,InflationMeasures!$A$2:$LN$2,0),FALSE)</f>
        <v>8.6523157208088683</v>
      </c>
      <c r="G109" s="23">
        <v>29813</v>
      </c>
      <c r="H109" s="22" t="e">
        <f t="shared" si="1"/>
        <v>#N/A</v>
      </c>
      <c r="I109" s="22">
        <f>VLOOKUP($A109,FedFundsRates!$A$2:$MM$3000,MATCH("FedFundsRate",FedFundsRates!$A$2:$MM$2,0),FALSE)</f>
        <v>17.576666666666664</v>
      </c>
    </row>
    <row r="110" spans="1:9" x14ac:dyDescent="0.3">
      <c r="A110" s="1">
        <v>29905</v>
      </c>
      <c r="B110" s="74">
        <f>VLOOKUP($A110,FedFundsRates!$A$2:$MM$3000,MATCH(B$2,FedFundsRates!$A$2:$MM$2,0),FALSE)</f>
        <v>17.576666666666664</v>
      </c>
      <c r="C110" s="74" t="e">
        <f>VLOOKUP($A110,NaturalRateMeasures!$A$2:$MK$3000,MATCH(C$2,NaturalRateMeasures!$A$2:$MK$2,0),FALSE)</f>
        <v>#N/A</v>
      </c>
      <c r="D110" s="74">
        <f>VLOOKUP($A110,InflationTargetMeasures!$A$2:$MM$3000,MATCH(D$2,InflationTargetMeasures!$A$2:$MM$2,0),FALSE)</f>
        <v>2</v>
      </c>
      <c r="E110" s="74" t="e">
        <f>VLOOKUP($A110,GapMeasures!$A$2:$LA$3000,MATCH(E$2,GapMeasures!$A$2:$LA$2,0),FALSE)</f>
        <v>#N/A</v>
      </c>
      <c r="F110" s="74">
        <f>VLOOKUP($A110,InflationMeasures!$A$2:$LN$3000,MATCH(F$2,InflationMeasures!$A$2:$LN$2,0),FALSE)</f>
        <v>7.952316666242143</v>
      </c>
      <c r="G110" s="23">
        <v>29905</v>
      </c>
      <c r="H110" s="22" t="e">
        <f t="shared" si="1"/>
        <v>#N/A</v>
      </c>
      <c r="I110" s="22">
        <f>VLOOKUP($A110,FedFundsRates!$A$2:$MM$3000,MATCH("FedFundsRate",FedFundsRates!$A$2:$MM$2,0),FALSE)</f>
        <v>13.586666666666666</v>
      </c>
    </row>
    <row r="111" spans="1:9" x14ac:dyDescent="0.3">
      <c r="A111" s="1">
        <v>29997</v>
      </c>
      <c r="B111" s="74">
        <f>VLOOKUP($A111,FedFundsRates!$A$2:$MM$3000,MATCH(B$2,FedFundsRates!$A$2:$MM$2,0),FALSE)</f>
        <v>13.586666666666666</v>
      </c>
      <c r="C111" s="74" t="e">
        <f>VLOOKUP($A111,NaturalRateMeasures!$A$2:$MK$3000,MATCH(C$2,NaturalRateMeasures!$A$2:$MK$2,0),FALSE)</f>
        <v>#N/A</v>
      </c>
      <c r="D111" s="74">
        <f>VLOOKUP($A111,InflationTargetMeasures!$A$2:$MM$3000,MATCH(D$2,InflationTargetMeasures!$A$2:$MM$2,0),FALSE)</f>
        <v>2</v>
      </c>
      <c r="E111" s="74" t="e">
        <f>VLOOKUP($A111,GapMeasures!$A$2:$LA$3000,MATCH(E$2,GapMeasures!$A$2:$LA$2,0),FALSE)</f>
        <v>#N/A</v>
      </c>
      <c r="F111" s="74">
        <f>VLOOKUP($A111,InflationMeasures!$A$2:$LN$3000,MATCH(F$2,InflationMeasures!$A$2:$LN$2,0),FALSE)</f>
        <v>7.1594108998479955</v>
      </c>
      <c r="G111" s="23">
        <v>29997</v>
      </c>
      <c r="H111" s="22" t="e">
        <f t="shared" si="1"/>
        <v>#N/A</v>
      </c>
      <c r="I111" s="22">
        <f>VLOOKUP($A111,FedFundsRates!$A$2:$MM$3000,MATCH("FedFundsRate",FedFundsRates!$A$2:$MM$2,0),FALSE)</f>
        <v>14.226666666666667</v>
      </c>
    </row>
    <row r="112" spans="1:9" x14ac:dyDescent="0.3">
      <c r="A112" s="1">
        <v>30086</v>
      </c>
      <c r="B112" s="74">
        <f>VLOOKUP($A112,FedFundsRates!$A$2:$MM$3000,MATCH(B$2,FedFundsRates!$A$2:$MM$2,0),FALSE)</f>
        <v>14.226666666666667</v>
      </c>
      <c r="C112" s="74" t="e">
        <f>VLOOKUP($A112,NaturalRateMeasures!$A$2:$MK$3000,MATCH(C$2,NaturalRateMeasures!$A$2:$MK$2,0),FALSE)</f>
        <v>#N/A</v>
      </c>
      <c r="D112" s="74">
        <f>VLOOKUP($A112,InflationTargetMeasures!$A$2:$MM$3000,MATCH(D$2,InflationTargetMeasures!$A$2:$MM$2,0),FALSE)</f>
        <v>2</v>
      </c>
      <c r="E112" s="74" t="e">
        <f>VLOOKUP($A112,GapMeasures!$A$2:$LA$3000,MATCH(E$2,GapMeasures!$A$2:$LA$2,0),FALSE)</f>
        <v>#N/A</v>
      </c>
      <c r="F112" s="74">
        <f>VLOOKUP($A112,InflationMeasures!$A$2:$LN$3000,MATCH(F$2,InflationMeasures!$A$2:$LN$2,0),FALSE)</f>
        <v>6.5936216004695902</v>
      </c>
      <c r="G112" s="23">
        <v>30086</v>
      </c>
      <c r="H112" s="22" t="e">
        <f t="shared" si="1"/>
        <v>#N/A</v>
      </c>
      <c r="I112" s="22">
        <f>VLOOKUP($A112,FedFundsRates!$A$2:$MM$3000,MATCH("FedFundsRate",FedFundsRates!$A$2:$MM$2,0),FALSE)</f>
        <v>14.513333333333334</v>
      </c>
    </row>
    <row r="113" spans="1:9" x14ac:dyDescent="0.3">
      <c r="A113" s="1">
        <v>30178</v>
      </c>
      <c r="B113" s="74">
        <f>VLOOKUP($A113,FedFundsRates!$A$2:$MM$3000,MATCH(B$2,FedFundsRates!$A$2:$MM$2,0),FALSE)</f>
        <v>14.513333333333334</v>
      </c>
      <c r="C113" s="74" t="e">
        <f>VLOOKUP($A113,NaturalRateMeasures!$A$2:$MK$3000,MATCH(C$2,NaturalRateMeasures!$A$2:$MK$2,0),FALSE)</f>
        <v>#N/A</v>
      </c>
      <c r="D113" s="74">
        <f>VLOOKUP($A113,InflationTargetMeasures!$A$2:$MM$3000,MATCH(D$2,InflationTargetMeasures!$A$2:$MM$2,0),FALSE)</f>
        <v>2</v>
      </c>
      <c r="E113" s="74" t="e">
        <f>VLOOKUP($A113,GapMeasures!$A$2:$LA$3000,MATCH(E$2,GapMeasures!$A$2:$LA$2,0),FALSE)</f>
        <v>#N/A</v>
      </c>
      <c r="F113" s="74">
        <f>VLOOKUP($A113,InflationMeasures!$A$2:$LN$3000,MATCH(F$2,InflationMeasures!$A$2:$LN$2,0),FALSE)</f>
        <v>6.3423068610263922</v>
      </c>
      <c r="G113" s="23">
        <v>30178</v>
      </c>
      <c r="H113" s="22" t="e">
        <f t="shared" si="1"/>
        <v>#N/A</v>
      </c>
      <c r="I113" s="22">
        <f>VLOOKUP($A113,FedFundsRates!$A$2:$MM$3000,MATCH("FedFundsRate",FedFundsRates!$A$2:$MM$2,0),FALSE)</f>
        <v>11.006666666666668</v>
      </c>
    </row>
    <row r="114" spans="1:9" x14ac:dyDescent="0.3">
      <c r="A114" s="1">
        <v>30270</v>
      </c>
      <c r="B114" s="74">
        <f>VLOOKUP($A114,FedFundsRates!$A$2:$MM$3000,MATCH(B$2,FedFundsRates!$A$2:$MM$2,0),FALSE)</f>
        <v>11.006666666666668</v>
      </c>
      <c r="C114" s="74" t="e">
        <f>VLOOKUP($A114,NaturalRateMeasures!$A$2:$MK$3000,MATCH(C$2,NaturalRateMeasures!$A$2:$MK$2,0),FALSE)</f>
        <v>#N/A</v>
      </c>
      <c r="D114" s="74">
        <f>VLOOKUP($A114,InflationTargetMeasures!$A$2:$MM$3000,MATCH(D$2,InflationTargetMeasures!$A$2:$MM$2,0),FALSE)</f>
        <v>2</v>
      </c>
      <c r="E114" s="74" t="e">
        <f>VLOOKUP($A114,GapMeasures!$A$2:$LA$3000,MATCH(E$2,GapMeasures!$A$2:$LA$2,0),FALSE)</f>
        <v>#N/A</v>
      </c>
      <c r="F114" s="74">
        <f>VLOOKUP($A114,InflationMeasures!$A$2:$LN$3000,MATCH(F$2,InflationMeasures!$A$2:$LN$2,0),FALSE)</f>
        <v>5.9413416389419771</v>
      </c>
      <c r="G114" s="23">
        <v>30270</v>
      </c>
      <c r="H114" s="22" t="e">
        <f t="shared" si="1"/>
        <v>#N/A</v>
      </c>
      <c r="I114" s="22">
        <f>VLOOKUP($A114,FedFundsRates!$A$2:$MM$3000,MATCH("FedFundsRate",FedFundsRates!$A$2:$MM$2,0),FALSE)</f>
        <v>9.2866666666666671</v>
      </c>
    </row>
    <row r="115" spans="1:9" x14ac:dyDescent="0.3">
      <c r="A115" s="1">
        <v>30362</v>
      </c>
      <c r="B115" s="74">
        <f>VLOOKUP($A115,FedFundsRates!$A$2:$MM$3000,MATCH(B$2,FedFundsRates!$A$2:$MM$2,0),FALSE)</f>
        <v>9.2866666666666671</v>
      </c>
      <c r="C115" s="74" t="e">
        <f>VLOOKUP($A115,NaturalRateMeasures!$A$2:$MK$3000,MATCH(C$2,NaturalRateMeasures!$A$2:$MK$2,0),FALSE)</f>
        <v>#N/A</v>
      </c>
      <c r="D115" s="74">
        <f>VLOOKUP($A115,InflationTargetMeasures!$A$2:$MM$3000,MATCH(D$2,InflationTargetMeasures!$A$2:$MM$2,0),FALSE)</f>
        <v>2</v>
      </c>
      <c r="E115" s="74" t="e">
        <f>VLOOKUP($A115,GapMeasures!$A$2:$LA$3000,MATCH(E$2,GapMeasures!$A$2:$LA$2,0),FALSE)</f>
        <v>#N/A</v>
      </c>
      <c r="F115" s="74">
        <f>VLOOKUP($A115,InflationMeasures!$A$2:$LN$3000,MATCH(F$2,InflationMeasures!$A$2:$LN$2,0),FALSE)</f>
        <v>5.7834519324682532</v>
      </c>
      <c r="G115" s="23">
        <v>30362</v>
      </c>
      <c r="H115" s="22" t="e">
        <f t="shared" si="1"/>
        <v>#N/A</v>
      </c>
      <c r="I115" s="22">
        <f>VLOOKUP($A115,FedFundsRates!$A$2:$MM$3000,MATCH("FedFundsRate",FedFundsRates!$A$2:$MM$2,0),FALSE)</f>
        <v>8.6533333333333324</v>
      </c>
    </row>
    <row r="116" spans="1:9" x14ac:dyDescent="0.3">
      <c r="A116" s="1">
        <v>30451</v>
      </c>
      <c r="B116" s="74">
        <f>VLOOKUP($A116,FedFundsRates!$A$2:$MM$3000,MATCH(B$2,FedFundsRates!$A$2:$MM$2,0),FALSE)</f>
        <v>8.6533333333333324</v>
      </c>
      <c r="C116" s="74" t="e">
        <f>VLOOKUP($A116,NaturalRateMeasures!$A$2:$MK$3000,MATCH(C$2,NaturalRateMeasures!$A$2:$MK$2,0),FALSE)</f>
        <v>#N/A</v>
      </c>
      <c r="D116" s="74">
        <f>VLOOKUP($A116,InflationTargetMeasures!$A$2:$MM$3000,MATCH(D$2,InflationTargetMeasures!$A$2:$MM$2,0),FALSE)</f>
        <v>2</v>
      </c>
      <c r="E116" s="74" t="e">
        <f>VLOOKUP($A116,GapMeasures!$A$2:$LA$3000,MATCH(E$2,GapMeasures!$A$2:$LA$2,0),FALSE)</f>
        <v>#N/A</v>
      </c>
      <c r="F116" s="74">
        <f>VLOOKUP($A116,InflationMeasures!$A$2:$LN$3000,MATCH(F$2,InflationMeasures!$A$2:$LN$2,0),FALSE)</f>
        <v>5.1693281938326008</v>
      </c>
      <c r="G116" s="23">
        <v>30451</v>
      </c>
      <c r="H116" s="22" t="e">
        <f t="shared" si="1"/>
        <v>#N/A</v>
      </c>
      <c r="I116" s="22">
        <f>VLOOKUP($A116,FedFundsRates!$A$2:$MM$3000,MATCH("FedFundsRate",FedFundsRates!$A$2:$MM$2,0),FALSE)</f>
        <v>8.8033333333333328</v>
      </c>
    </row>
    <row r="117" spans="1:9" x14ac:dyDescent="0.3">
      <c r="A117" s="1">
        <v>30543</v>
      </c>
      <c r="B117" s="74">
        <f>VLOOKUP($A117,FedFundsRates!$A$2:$MM$3000,MATCH(B$2,FedFundsRates!$A$2:$MM$2,0),FALSE)</f>
        <v>8.8033333333333328</v>
      </c>
      <c r="C117" s="74" t="e">
        <f>VLOOKUP($A117,NaturalRateMeasures!$A$2:$MK$3000,MATCH(C$2,NaturalRateMeasures!$A$2:$MK$2,0),FALSE)</f>
        <v>#N/A</v>
      </c>
      <c r="D117" s="74">
        <f>VLOOKUP($A117,InflationTargetMeasures!$A$2:$MM$3000,MATCH(D$2,InflationTargetMeasures!$A$2:$MM$2,0),FALSE)</f>
        <v>2</v>
      </c>
      <c r="E117" s="74" t="e">
        <f>VLOOKUP($A117,GapMeasures!$A$2:$LA$3000,MATCH(E$2,GapMeasures!$A$2:$LA$2,0),FALSE)</f>
        <v>#N/A</v>
      </c>
      <c r="F117" s="74">
        <f>VLOOKUP($A117,InflationMeasures!$A$2:$LN$3000,MATCH(F$2,InflationMeasures!$A$2:$LN$2,0),FALSE)</f>
        <v>5.0833295695768221</v>
      </c>
      <c r="G117" s="23">
        <v>30543</v>
      </c>
      <c r="H117" s="22" t="e">
        <f t="shared" si="1"/>
        <v>#N/A</v>
      </c>
      <c r="I117" s="22">
        <f>VLOOKUP($A117,FedFundsRates!$A$2:$MM$3000,MATCH("FedFundsRate",FedFundsRates!$A$2:$MM$2,0),FALSE)</f>
        <v>9.4599999999999991</v>
      </c>
    </row>
    <row r="118" spans="1:9" x14ac:dyDescent="0.3">
      <c r="A118" s="1">
        <v>30635</v>
      </c>
      <c r="B118" s="74">
        <f>VLOOKUP($A118,FedFundsRates!$A$2:$MM$3000,MATCH(B$2,FedFundsRates!$A$2:$MM$2,0),FALSE)</f>
        <v>9.4599999999999991</v>
      </c>
      <c r="C118" s="74" t="e">
        <f>VLOOKUP($A118,NaturalRateMeasures!$A$2:$MK$3000,MATCH(C$2,NaturalRateMeasures!$A$2:$MK$2,0),FALSE)</f>
        <v>#N/A</v>
      </c>
      <c r="D118" s="74">
        <f>VLOOKUP($A118,InflationTargetMeasures!$A$2:$MM$3000,MATCH(D$2,InflationTargetMeasures!$A$2:$MM$2,0),FALSE)</f>
        <v>2</v>
      </c>
      <c r="E118" s="74" t="e">
        <f>VLOOKUP($A118,GapMeasures!$A$2:$LA$3000,MATCH(E$2,GapMeasures!$A$2:$LA$2,0),FALSE)</f>
        <v>#N/A</v>
      </c>
      <c r="F118" s="74">
        <f>VLOOKUP($A118,InflationMeasures!$A$2:$LN$3000,MATCH(F$2,InflationMeasures!$A$2:$LN$2,0),FALSE)</f>
        <v>4.4678055190538801</v>
      </c>
      <c r="G118" s="23">
        <v>30635</v>
      </c>
      <c r="H118" s="22" t="e">
        <f t="shared" si="1"/>
        <v>#N/A</v>
      </c>
      <c r="I118" s="22">
        <f>VLOOKUP($A118,FedFundsRates!$A$2:$MM$3000,MATCH("FedFundsRate",FedFundsRates!$A$2:$MM$2,0),FALSE)</f>
        <v>9.43</v>
      </c>
    </row>
    <row r="119" spans="1:9" x14ac:dyDescent="0.3">
      <c r="A119" s="1">
        <v>30727</v>
      </c>
      <c r="B119" s="74">
        <f>VLOOKUP($A119,FedFundsRates!$A$2:$MM$3000,MATCH(B$2,FedFundsRates!$A$2:$MM$2,0),FALSE)</f>
        <v>9.43</v>
      </c>
      <c r="C119" s="74" t="e">
        <f>VLOOKUP($A119,NaturalRateMeasures!$A$2:$MK$3000,MATCH(C$2,NaturalRateMeasures!$A$2:$MK$2,0),FALSE)</f>
        <v>#N/A</v>
      </c>
      <c r="D119" s="74">
        <f>VLOOKUP($A119,InflationTargetMeasures!$A$2:$MM$3000,MATCH(D$2,InflationTargetMeasures!$A$2:$MM$2,0),FALSE)</f>
        <v>2</v>
      </c>
      <c r="E119" s="74" t="e">
        <f>VLOOKUP($A119,GapMeasures!$A$2:$LA$3000,MATCH(E$2,GapMeasures!$A$2:$LA$2,0),FALSE)</f>
        <v>#N/A</v>
      </c>
      <c r="F119" s="74">
        <f>VLOOKUP($A119,InflationMeasures!$A$2:$LN$3000,MATCH(F$2,InflationMeasures!$A$2:$LN$2,0),FALSE)</f>
        <v>4.1548506232276017</v>
      </c>
      <c r="G119" s="23">
        <v>30727</v>
      </c>
      <c r="H119" s="22" t="e">
        <f t="shared" si="1"/>
        <v>#N/A</v>
      </c>
      <c r="I119" s="22">
        <f>VLOOKUP($A119,FedFundsRates!$A$2:$MM$3000,MATCH("FedFundsRate",FedFundsRates!$A$2:$MM$2,0),FALSE)</f>
        <v>9.6866666666666656</v>
      </c>
    </row>
    <row r="120" spans="1:9" x14ac:dyDescent="0.3">
      <c r="A120" s="1">
        <v>30817</v>
      </c>
      <c r="B120" s="74">
        <f>VLOOKUP($A120,FedFundsRates!$A$2:$MM$3000,MATCH(B$2,FedFundsRates!$A$2:$MM$2,0),FALSE)</f>
        <v>9.6866666666666656</v>
      </c>
      <c r="C120" s="74" t="e">
        <f>VLOOKUP($A120,NaturalRateMeasures!$A$2:$MK$3000,MATCH(C$2,NaturalRateMeasures!$A$2:$MK$2,0),FALSE)</f>
        <v>#N/A</v>
      </c>
      <c r="D120" s="74">
        <f>VLOOKUP($A120,InflationTargetMeasures!$A$2:$MM$3000,MATCH(D$2,InflationTargetMeasures!$A$2:$MM$2,0),FALSE)</f>
        <v>2</v>
      </c>
      <c r="E120" s="74" t="e">
        <f>VLOOKUP($A120,GapMeasures!$A$2:$LA$3000,MATCH(E$2,GapMeasures!$A$2:$LA$2,0),FALSE)</f>
        <v>#N/A</v>
      </c>
      <c r="F120" s="74">
        <f>VLOOKUP($A120,InflationMeasures!$A$2:$LN$3000,MATCH(F$2,InflationMeasures!$A$2:$LN$2,0),FALSE)</f>
        <v>4.5749067347339301</v>
      </c>
      <c r="G120" s="23">
        <v>30817</v>
      </c>
      <c r="H120" s="22" t="e">
        <f t="shared" si="1"/>
        <v>#N/A</v>
      </c>
      <c r="I120" s="22">
        <f>VLOOKUP($A120,FedFundsRates!$A$2:$MM$3000,MATCH("FedFundsRate",FedFundsRates!$A$2:$MM$2,0),FALSE)</f>
        <v>10.556666666666667</v>
      </c>
    </row>
    <row r="121" spans="1:9" x14ac:dyDescent="0.3">
      <c r="A121" s="1">
        <v>30909</v>
      </c>
      <c r="B121" s="74">
        <f>VLOOKUP($A121,FedFundsRates!$A$2:$MM$3000,MATCH(B$2,FedFundsRates!$A$2:$MM$2,0),FALSE)</f>
        <v>10.556666666666667</v>
      </c>
      <c r="C121" s="74" t="e">
        <f>VLOOKUP($A121,NaturalRateMeasures!$A$2:$MK$3000,MATCH(C$2,NaturalRateMeasures!$A$2:$MK$2,0),FALSE)</f>
        <v>#N/A</v>
      </c>
      <c r="D121" s="74">
        <f>VLOOKUP($A121,InflationTargetMeasures!$A$2:$MM$3000,MATCH(D$2,InflationTargetMeasures!$A$2:$MM$2,0),FALSE)</f>
        <v>2</v>
      </c>
      <c r="E121" s="74" t="e">
        <f>VLOOKUP($A121,GapMeasures!$A$2:$LA$3000,MATCH(E$2,GapMeasures!$A$2:$LA$2,0),FALSE)</f>
        <v>#N/A</v>
      </c>
      <c r="F121" s="74">
        <f>VLOOKUP($A121,InflationMeasures!$A$2:$LN$3000,MATCH(F$2,InflationMeasures!$A$2:$LN$2,0),FALSE)</f>
        <v>3.9778221907033728</v>
      </c>
      <c r="G121" s="23">
        <v>30909</v>
      </c>
      <c r="H121" s="22" t="e">
        <f t="shared" si="1"/>
        <v>#N/A</v>
      </c>
      <c r="I121" s="22">
        <f>VLOOKUP($A121,FedFundsRates!$A$2:$MM$3000,MATCH("FedFundsRate",FedFundsRates!$A$2:$MM$2,0),FALSE)</f>
        <v>11.39</v>
      </c>
    </row>
    <row r="122" spans="1:9" x14ac:dyDescent="0.3">
      <c r="A122" s="1">
        <v>31001</v>
      </c>
      <c r="B122" s="74">
        <f>VLOOKUP($A122,FedFundsRates!$A$2:$MM$3000,MATCH(B$2,FedFundsRates!$A$2:$MM$2,0),FALSE)</f>
        <v>11.39</v>
      </c>
      <c r="C122" s="74" t="e">
        <f>VLOOKUP($A122,NaturalRateMeasures!$A$2:$MK$3000,MATCH(C$2,NaturalRateMeasures!$A$2:$MK$2,0),FALSE)</f>
        <v>#N/A</v>
      </c>
      <c r="D122" s="74">
        <f>VLOOKUP($A122,InflationTargetMeasures!$A$2:$MM$3000,MATCH(D$2,InflationTargetMeasures!$A$2:$MM$2,0),FALSE)</f>
        <v>2</v>
      </c>
      <c r="E122" s="74" t="e">
        <f>VLOOKUP($A122,GapMeasures!$A$2:$LA$3000,MATCH(E$2,GapMeasures!$A$2:$LA$2,0),FALSE)</f>
        <v>#N/A</v>
      </c>
      <c r="F122" s="74">
        <f>VLOOKUP($A122,InflationMeasures!$A$2:$LN$3000,MATCH(F$2,InflationMeasures!$A$2:$LN$2,0),FALSE)</f>
        <v>3.886579255942868</v>
      </c>
      <c r="G122" s="23">
        <v>31001</v>
      </c>
      <c r="H122" s="22" t="e">
        <f t="shared" si="1"/>
        <v>#N/A</v>
      </c>
      <c r="I122" s="22">
        <f>VLOOKUP($A122,FedFundsRates!$A$2:$MM$3000,MATCH("FedFundsRate",FedFundsRates!$A$2:$MM$2,0),FALSE)</f>
        <v>9.2666666666666675</v>
      </c>
    </row>
    <row r="123" spans="1:9" x14ac:dyDescent="0.3">
      <c r="A123" s="1">
        <v>31093</v>
      </c>
      <c r="B123" s="74">
        <f>VLOOKUP($A123,FedFundsRates!$A$2:$MM$3000,MATCH(B$2,FedFundsRates!$A$2:$MM$2,0),FALSE)</f>
        <v>9.2666666666666675</v>
      </c>
      <c r="C123" s="74" t="e">
        <f>VLOOKUP($A123,NaturalRateMeasures!$A$2:$MK$3000,MATCH(C$2,NaturalRateMeasures!$A$2:$MK$2,0),FALSE)</f>
        <v>#N/A</v>
      </c>
      <c r="D123" s="74">
        <f>VLOOKUP($A123,InflationTargetMeasures!$A$2:$MM$3000,MATCH(D$2,InflationTargetMeasures!$A$2:$MM$2,0),FALSE)</f>
        <v>2</v>
      </c>
      <c r="E123" s="74" t="e">
        <f>VLOOKUP($A123,GapMeasures!$A$2:$LA$3000,MATCH(E$2,GapMeasures!$A$2:$LA$2,0),FALSE)</f>
        <v>#N/A</v>
      </c>
      <c r="F123" s="74">
        <f>VLOOKUP($A123,InflationMeasures!$A$2:$LN$3000,MATCH(F$2,InflationMeasures!$A$2:$LN$2,0),FALSE)</f>
        <v>4.250828426095965</v>
      </c>
      <c r="G123" s="23">
        <v>31093</v>
      </c>
      <c r="H123" s="22" t="e">
        <f t="shared" si="1"/>
        <v>#N/A</v>
      </c>
      <c r="I123" s="22">
        <f>VLOOKUP($A123,FedFundsRates!$A$2:$MM$3000,MATCH("FedFundsRate",FedFundsRates!$A$2:$MM$2,0),FALSE)</f>
        <v>8.4766666666666666</v>
      </c>
    </row>
    <row r="124" spans="1:9" x14ac:dyDescent="0.3">
      <c r="A124" s="1">
        <v>31182</v>
      </c>
      <c r="B124" s="74">
        <f>VLOOKUP($A124,FedFundsRates!$A$2:$MM$3000,MATCH(B$2,FedFundsRates!$A$2:$MM$2,0),FALSE)</f>
        <v>8.4766666666666666</v>
      </c>
      <c r="C124" s="74" t="e">
        <f>VLOOKUP($A124,NaturalRateMeasures!$A$2:$MK$3000,MATCH(C$2,NaturalRateMeasures!$A$2:$MK$2,0),FALSE)</f>
        <v>#N/A</v>
      </c>
      <c r="D124" s="74">
        <f>VLOOKUP($A124,InflationTargetMeasures!$A$2:$MM$3000,MATCH(D$2,InflationTargetMeasures!$A$2:$MM$2,0),FALSE)</f>
        <v>2</v>
      </c>
      <c r="E124" s="74" t="e">
        <f>VLOOKUP($A124,GapMeasures!$A$2:$LA$3000,MATCH(E$2,GapMeasures!$A$2:$LA$2,0),FALSE)</f>
        <v>#N/A</v>
      </c>
      <c r="F124" s="74">
        <f>VLOOKUP($A124,InflationMeasures!$A$2:$LN$3000,MATCH(F$2,InflationMeasures!$A$2:$LN$2,0),FALSE)</f>
        <v>3.9366629115033192</v>
      </c>
      <c r="G124" s="23">
        <v>31182</v>
      </c>
      <c r="H124" s="22" t="e">
        <f t="shared" si="1"/>
        <v>#N/A</v>
      </c>
      <c r="I124" s="22">
        <f>VLOOKUP($A124,FedFundsRates!$A$2:$MM$3000,MATCH("FedFundsRate",FedFundsRates!$A$2:$MM$2,0),FALSE)</f>
        <v>7.9233333333333329</v>
      </c>
    </row>
    <row r="125" spans="1:9" x14ac:dyDescent="0.3">
      <c r="A125" s="1">
        <v>31274</v>
      </c>
      <c r="B125" s="74">
        <f>VLOOKUP($A125,FedFundsRates!$A$2:$MM$3000,MATCH(B$2,FedFundsRates!$A$2:$MM$2,0),FALSE)</f>
        <v>7.9233333333333329</v>
      </c>
      <c r="C125" s="74" t="e">
        <f>VLOOKUP($A125,NaturalRateMeasures!$A$2:$MK$3000,MATCH(C$2,NaturalRateMeasures!$A$2:$MK$2,0),FALSE)</f>
        <v>#N/A</v>
      </c>
      <c r="D125" s="74">
        <f>VLOOKUP($A125,InflationTargetMeasures!$A$2:$MM$3000,MATCH(D$2,InflationTargetMeasures!$A$2:$MM$2,0),FALSE)</f>
        <v>2</v>
      </c>
      <c r="E125" s="74" t="e">
        <f>VLOOKUP($A125,GapMeasures!$A$2:$LA$3000,MATCH(E$2,GapMeasures!$A$2:$LA$2,0),FALSE)</f>
        <v>#N/A</v>
      </c>
      <c r="F125" s="74">
        <f>VLOOKUP($A125,InflationMeasures!$A$2:$LN$3000,MATCH(F$2,InflationMeasures!$A$2:$LN$2,0),FALSE)</f>
        <v>4.0281911375661394</v>
      </c>
      <c r="G125" s="23">
        <v>31274</v>
      </c>
      <c r="H125" s="22" t="e">
        <f t="shared" si="1"/>
        <v>#N/A</v>
      </c>
      <c r="I125" s="22">
        <f>VLOOKUP($A125,FedFundsRates!$A$2:$MM$3000,MATCH("FedFundsRate",FedFundsRates!$A$2:$MM$2,0),FALSE)</f>
        <v>7.9000000000000012</v>
      </c>
    </row>
    <row r="126" spans="1:9" x14ac:dyDescent="0.3">
      <c r="A126" s="1">
        <v>31366</v>
      </c>
      <c r="B126" s="74">
        <f>VLOOKUP($A126,FedFundsRates!$A$2:$MM$3000,MATCH(B$2,FedFundsRates!$A$2:$MM$2,0),FALSE)</f>
        <v>7.9000000000000012</v>
      </c>
      <c r="C126" s="74" t="e">
        <f>VLOOKUP($A126,NaturalRateMeasures!$A$2:$MK$3000,MATCH(C$2,NaturalRateMeasures!$A$2:$MK$2,0),FALSE)</f>
        <v>#N/A</v>
      </c>
      <c r="D126" s="74">
        <f>VLOOKUP($A126,InflationTargetMeasures!$A$2:$MM$3000,MATCH(D$2,InflationTargetMeasures!$A$2:$MM$2,0),FALSE)</f>
        <v>2</v>
      </c>
      <c r="E126" s="74" t="e">
        <f>VLOOKUP($A126,GapMeasures!$A$2:$LA$3000,MATCH(E$2,GapMeasures!$A$2:$LA$2,0),FALSE)</f>
        <v>#N/A</v>
      </c>
      <c r="F126" s="74">
        <f>VLOOKUP($A126,InflationMeasures!$A$2:$LN$3000,MATCH(F$2,InflationMeasures!$A$2:$LN$2,0),FALSE)</f>
        <v>4.0346412740108306</v>
      </c>
      <c r="G126" s="23">
        <v>31366</v>
      </c>
      <c r="H126" s="22" t="e">
        <f t="shared" si="1"/>
        <v>#N/A</v>
      </c>
      <c r="I126" s="22">
        <f>VLOOKUP($A126,FedFundsRates!$A$2:$MM$3000,MATCH("FedFundsRate",FedFundsRates!$A$2:$MM$2,0),FALSE)</f>
        <v>8.1033333333333335</v>
      </c>
    </row>
    <row r="127" spans="1:9" x14ac:dyDescent="0.3">
      <c r="A127" s="1">
        <v>31458</v>
      </c>
      <c r="B127" s="74">
        <f>VLOOKUP($A127,FedFundsRates!$A$2:$MM$3000,MATCH(B$2,FedFundsRates!$A$2:$MM$2,0),FALSE)</f>
        <v>8.1033333333333335</v>
      </c>
      <c r="C127" s="74" t="e">
        <f>VLOOKUP($A127,NaturalRateMeasures!$A$2:$MK$3000,MATCH(C$2,NaturalRateMeasures!$A$2:$MK$2,0),FALSE)</f>
        <v>#N/A</v>
      </c>
      <c r="D127" s="74">
        <f>VLOOKUP($A127,InflationTargetMeasures!$A$2:$MM$3000,MATCH(D$2,InflationTargetMeasures!$A$2:$MM$2,0),FALSE)</f>
        <v>2</v>
      </c>
      <c r="E127" s="74" t="e">
        <f>VLOOKUP($A127,GapMeasures!$A$2:$LA$3000,MATCH(E$2,GapMeasures!$A$2:$LA$2,0),FALSE)</f>
        <v>#N/A</v>
      </c>
      <c r="F127" s="74">
        <f>VLOOKUP($A127,InflationMeasures!$A$2:$LN$3000,MATCH(F$2,InflationMeasures!$A$2:$LN$2,0),FALSE)</f>
        <v>3.7414208491081791</v>
      </c>
      <c r="G127" s="23">
        <v>31458</v>
      </c>
      <c r="H127" s="22" t="e">
        <f t="shared" si="1"/>
        <v>#N/A</v>
      </c>
      <c r="I127" s="22">
        <f>VLOOKUP($A127,FedFundsRates!$A$2:$MM$3000,MATCH("FedFundsRate",FedFundsRates!$A$2:$MM$2,0),FALSE)</f>
        <v>7.8266666666666671</v>
      </c>
    </row>
    <row r="128" spans="1:9" x14ac:dyDescent="0.3">
      <c r="A128" s="1">
        <v>31547</v>
      </c>
      <c r="B128" s="74">
        <f>VLOOKUP($A128,FedFundsRates!$A$2:$MM$3000,MATCH(B$2,FedFundsRates!$A$2:$MM$2,0),FALSE)</f>
        <v>7.8266666666666671</v>
      </c>
      <c r="C128" s="74" t="e">
        <f>VLOOKUP($A128,NaturalRateMeasures!$A$2:$MK$3000,MATCH(C$2,NaturalRateMeasures!$A$2:$MK$2,0),FALSE)</f>
        <v>#N/A</v>
      </c>
      <c r="D128" s="74">
        <f>VLOOKUP($A128,InflationTargetMeasures!$A$2:$MM$3000,MATCH(D$2,InflationTargetMeasures!$A$2:$MM$2,0),FALSE)</f>
        <v>2</v>
      </c>
      <c r="E128" s="74" t="e">
        <f>VLOOKUP($A128,GapMeasures!$A$2:$LA$3000,MATCH(E$2,GapMeasures!$A$2:$LA$2,0),FALSE)</f>
        <v>#N/A</v>
      </c>
      <c r="F128" s="74">
        <f>VLOOKUP($A128,InflationMeasures!$A$2:$LN$3000,MATCH(F$2,InflationMeasures!$A$2:$LN$2,0),FALSE)</f>
        <v>3.5547259187892699</v>
      </c>
      <c r="G128" s="23">
        <v>31547</v>
      </c>
      <c r="H128" s="22" t="e">
        <f t="shared" si="1"/>
        <v>#N/A</v>
      </c>
      <c r="I128" s="22">
        <f>VLOOKUP($A128,FedFundsRates!$A$2:$MM$3000,MATCH("FedFundsRate",FedFundsRates!$A$2:$MM$2,0),FALSE)</f>
        <v>6.919999999999999</v>
      </c>
    </row>
    <row r="129" spans="1:9" x14ac:dyDescent="0.3">
      <c r="A129" s="1">
        <v>31639</v>
      </c>
      <c r="B129" s="74">
        <f>VLOOKUP($A129,FedFundsRates!$A$2:$MM$3000,MATCH(B$2,FedFundsRates!$A$2:$MM$2,0),FALSE)</f>
        <v>6.919999999999999</v>
      </c>
      <c r="C129" s="74" t="e">
        <f>VLOOKUP($A129,NaturalRateMeasures!$A$2:$MK$3000,MATCH(C$2,NaturalRateMeasures!$A$2:$MK$2,0),FALSE)</f>
        <v>#N/A</v>
      </c>
      <c r="D129" s="74">
        <f>VLOOKUP($A129,InflationTargetMeasures!$A$2:$MM$3000,MATCH(D$2,InflationTargetMeasures!$A$2:$MM$2,0),FALSE)</f>
        <v>2</v>
      </c>
      <c r="E129" s="74" t="e">
        <f>VLOOKUP($A129,GapMeasures!$A$2:$LA$3000,MATCH(E$2,GapMeasures!$A$2:$LA$2,0),FALSE)</f>
        <v>#N/A</v>
      </c>
      <c r="F129" s="74">
        <f>VLOOKUP($A129,InflationMeasures!$A$2:$LN$3000,MATCH(F$2,InflationMeasures!$A$2:$LN$2,0),FALSE)</f>
        <v>3.2066437526076408</v>
      </c>
      <c r="G129" s="23">
        <v>31639</v>
      </c>
      <c r="H129" s="22" t="e">
        <f t="shared" si="1"/>
        <v>#N/A</v>
      </c>
      <c r="I129" s="22">
        <f>VLOOKUP($A129,FedFundsRates!$A$2:$MM$3000,MATCH("FedFundsRate",FedFundsRates!$A$2:$MM$2,0),FALSE)</f>
        <v>6.206666666666667</v>
      </c>
    </row>
    <row r="130" spans="1:9" x14ac:dyDescent="0.3">
      <c r="A130" s="1">
        <v>31731</v>
      </c>
      <c r="B130" s="74">
        <f>VLOOKUP($A130,FedFundsRates!$A$2:$MM$3000,MATCH(B$2,FedFundsRates!$A$2:$MM$2,0),FALSE)</f>
        <v>6.206666666666667</v>
      </c>
      <c r="C130" s="74" t="e">
        <f>VLOOKUP($A130,NaturalRateMeasures!$A$2:$MK$3000,MATCH(C$2,NaturalRateMeasures!$A$2:$MK$2,0),FALSE)</f>
        <v>#N/A</v>
      </c>
      <c r="D130" s="74">
        <f>VLOOKUP($A130,InflationTargetMeasures!$A$2:$MM$3000,MATCH(D$2,InflationTargetMeasures!$A$2:$MM$2,0),FALSE)</f>
        <v>2</v>
      </c>
      <c r="E130" s="74" t="e">
        <f>VLOOKUP($A130,GapMeasures!$A$2:$LA$3000,MATCH(E$2,GapMeasures!$A$2:$LA$2,0),FALSE)</f>
        <v>#N/A</v>
      </c>
      <c r="F130" s="74">
        <f>VLOOKUP($A130,InflationMeasures!$A$2:$LN$3000,MATCH(F$2,InflationMeasures!$A$2:$LN$2,0),FALSE)</f>
        <v>3.3061111768651008</v>
      </c>
      <c r="G130" s="23">
        <v>31731</v>
      </c>
      <c r="H130" s="22" t="e">
        <f t="shared" si="1"/>
        <v>#N/A</v>
      </c>
      <c r="I130" s="22">
        <f>VLOOKUP($A130,FedFundsRates!$A$2:$MM$3000,MATCH("FedFundsRate",FedFundsRates!$A$2:$MM$2,0),FALSE)</f>
        <v>6.2666666666666666</v>
      </c>
    </row>
    <row r="131" spans="1:9" x14ac:dyDescent="0.3">
      <c r="A131" s="1">
        <v>31823</v>
      </c>
      <c r="B131" s="74">
        <f>VLOOKUP($A131,FedFundsRates!$A$2:$MM$3000,MATCH(B$2,FedFundsRates!$A$2:$MM$2,0),FALSE)</f>
        <v>6.2666666666666666</v>
      </c>
      <c r="C131" s="74" t="e">
        <f>VLOOKUP($A131,NaturalRateMeasures!$A$2:$MK$3000,MATCH(C$2,NaturalRateMeasures!$A$2:$MK$2,0),FALSE)</f>
        <v>#N/A</v>
      </c>
      <c r="D131" s="74">
        <f>VLOOKUP($A131,InflationTargetMeasures!$A$2:$MM$3000,MATCH(D$2,InflationTargetMeasures!$A$2:$MM$2,0),FALSE)</f>
        <v>2</v>
      </c>
      <c r="E131" s="74" t="e">
        <f>VLOOKUP($A131,GapMeasures!$A$2:$LA$3000,MATCH(E$2,GapMeasures!$A$2:$LA$2,0),FALSE)</f>
        <v>#N/A</v>
      </c>
      <c r="F131" s="74">
        <f>VLOOKUP($A131,InflationMeasures!$A$2:$LN$3000,MATCH(F$2,InflationMeasures!$A$2:$LN$2,0),FALSE)</f>
        <v>2.8492808493198796</v>
      </c>
      <c r="G131" s="23">
        <v>31823</v>
      </c>
      <c r="H131" s="22" t="e">
        <f t="shared" si="1"/>
        <v>#N/A</v>
      </c>
      <c r="I131" s="22">
        <f>VLOOKUP($A131,FedFundsRates!$A$2:$MM$3000,MATCH("FedFundsRate",FedFundsRates!$A$2:$MM$2,0),FALSE)</f>
        <v>6.22</v>
      </c>
    </row>
    <row r="132" spans="1:9" x14ac:dyDescent="0.3">
      <c r="A132" s="1">
        <v>31912</v>
      </c>
      <c r="B132" s="74">
        <f>VLOOKUP($A132,FedFundsRates!$A$2:$MM$3000,MATCH(B$2,FedFundsRates!$A$2:$MM$2,0),FALSE)</f>
        <v>6.22</v>
      </c>
      <c r="C132" s="74" t="e">
        <f>VLOOKUP($A132,NaturalRateMeasures!$A$2:$MK$3000,MATCH(C$2,NaturalRateMeasures!$A$2:$MK$2,0),FALSE)</f>
        <v>#N/A</v>
      </c>
      <c r="D132" s="74">
        <f>VLOOKUP($A132,InflationTargetMeasures!$A$2:$MM$3000,MATCH(D$2,InflationTargetMeasures!$A$2:$MM$2,0),FALSE)</f>
        <v>2</v>
      </c>
      <c r="E132" s="74" t="e">
        <f>VLOOKUP($A132,GapMeasures!$A$2:$LA$3000,MATCH(E$2,GapMeasures!$A$2:$LA$2,0),FALSE)</f>
        <v>#N/A</v>
      </c>
      <c r="F132" s="74">
        <f>VLOOKUP($A132,InflationMeasures!$A$2:$LN$3000,MATCH(F$2,InflationMeasures!$A$2:$LN$2,0),FALSE)</f>
        <v>3.141959993797494</v>
      </c>
      <c r="G132" s="23">
        <v>31912</v>
      </c>
      <c r="H132" s="22" t="e">
        <f t="shared" si="1"/>
        <v>#N/A</v>
      </c>
      <c r="I132" s="22">
        <f>VLOOKUP($A132,FedFundsRates!$A$2:$MM$3000,MATCH("FedFundsRate",FedFundsRates!$A$2:$MM$2,0),FALSE)</f>
        <v>6.6499999999999995</v>
      </c>
    </row>
    <row r="133" spans="1:9" x14ac:dyDescent="0.3">
      <c r="A133" s="1">
        <v>32004</v>
      </c>
      <c r="B133" s="74">
        <f>VLOOKUP($A133,FedFundsRates!$A$2:$MM$3000,MATCH(B$2,FedFundsRates!$A$2:$MM$2,0),FALSE)</f>
        <v>6.6499999999999995</v>
      </c>
      <c r="C133" s="74" t="e">
        <f>VLOOKUP($A133,NaturalRateMeasures!$A$2:$MK$3000,MATCH(C$2,NaturalRateMeasures!$A$2:$MK$2,0),FALSE)</f>
        <v>#N/A</v>
      </c>
      <c r="D133" s="74">
        <f>VLOOKUP($A133,InflationTargetMeasures!$A$2:$MM$3000,MATCH(D$2,InflationTargetMeasures!$A$2:$MM$2,0),FALSE)</f>
        <v>2</v>
      </c>
      <c r="E133" s="74" t="e">
        <f>VLOOKUP($A133,GapMeasures!$A$2:$LA$3000,MATCH(E$2,GapMeasures!$A$2:$LA$2,0),FALSE)</f>
        <v>#N/A</v>
      </c>
      <c r="F133" s="74">
        <f>VLOOKUP($A133,InflationMeasures!$A$2:$LN$3000,MATCH(F$2,InflationMeasures!$A$2:$LN$2,0),FALSE)</f>
        <v>3.3553429456946393</v>
      </c>
      <c r="G133" s="23">
        <v>32004</v>
      </c>
      <c r="H133" s="22" t="e">
        <f t="shared" ref="H133:H196" si="2">$L$29*B133 + (1-$L$29)*(C133+D133+1.5*(F133-D133)+$L$31*E133)</f>
        <v>#N/A</v>
      </c>
      <c r="I133" s="22">
        <f>VLOOKUP($A133,FedFundsRates!$A$2:$MM$3000,MATCH("FedFundsRate",FedFundsRates!$A$2:$MM$2,0),FALSE)</f>
        <v>6.8433333333333337</v>
      </c>
    </row>
    <row r="134" spans="1:9" x14ac:dyDescent="0.3">
      <c r="A134" s="1">
        <v>32096</v>
      </c>
      <c r="B134" s="74">
        <f>VLOOKUP($A134,FedFundsRates!$A$2:$MM$3000,MATCH(B$2,FedFundsRates!$A$2:$MM$2,0),FALSE)</f>
        <v>6.8433333333333337</v>
      </c>
      <c r="C134" s="74" t="e">
        <f>VLOOKUP($A134,NaturalRateMeasures!$A$2:$MK$3000,MATCH(C$2,NaturalRateMeasures!$A$2:$MK$2,0),FALSE)</f>
        <v>#N/A</v>
      </c>
      <c r="D134" s="74">
        <f>VLOOKUP($A134,InflationTargetMeasures!$A$2:$MM$3000,MATCH(D$2,InflationTargetMeasures!$A$2:$MM$2,0),FALSE)</f>
        <v>2</v>
      </c>
      <c r="E134" s="74" t="e">
        <f>VLOOKUP($A134,GapMeasures!$A$2:$LA$3000,MATCH(E$2,GapMeasures!$A$2:$LA$2,0),FALSE)</f>
        <v>#N/A</v>
      </c>
      <c r="F134" s="74">
        <f>VLOOKUP($A134,InflationMeasures!$A$2:$LN$3000,MATCH(F$2,InflationMeasures!$A$2:$LN$2,0),FALSE)</f>
        <v>3.5631086499904541</v>
      </c>
      <c r="G134" s="23">
        <v>32096</v>
      </c>
      <c r="H134" s="22" t="e">
        <f t="shared" si="2"/>
        <v>#N/A</v>
      </c>
      <c r="I134" s="22">
        <f>VLOOKUP($A134,FedFundsRates!$A$2:$MM$3000,MATCH("FedFundsRate",FedFundsRates!$A$2:$MM$2,0),FALSE)</f>
        <v>6.916666666666667</v>
      </c>
    </row>
    <row r="135" spans="1:9" x14ac:dyDescent="0.3">
      <c r="A135" s="1">
        <v>32188</v>
      </c>
      <c r="B135" s="74">
        <f>VLOOKUP($A135,FedFundsRates!$A$2:$MM$3000,MATCH(B$2,FedFundsRates!$A$2:$MM$2,0),FALSE)</f>
        <v>6.916666666666667</v>
      </c>
      <c r="C135" s="74" t="e">
        <f>VLOOKUP($A135,NaturalRateMeasures!$A$2:$MK$3000,MATCH(C$2,NaturalRateMeasures!$A$2:$MK$2,0),FALSE)</f>
        <v>#N/A</v>
      </c>
      <c r="D135" s="74">
        <f>VLOOKUP($A135,InflationTargetMeasures!$A$2:$MM$3000,MATCH(D$2,InflationTargetMeasures!$A$2:$MM$2,0),FALSE)</f>
        <v>2</v>
      </c>
      <c r="E135" s="74" t="e">
        <f>VLOOKUP($A135,GapMeasures!$A$2:$LA$3000,MATCH(E$2,GapMeasures!$A$2:$LA$2,0),FALSE)</f>
        <v>#N/A</v>
      </c>
      <c r="F135" s="74">
        <f>VLOOKUP($A135,InflationMeasures!$A$2:$LN$3000,MATCH(F$2,InflationMeasures!$A$2:$LN$2,0),FALSE)</f>
        <v>3.9031517428511853</v>
      </c>
      <c r="G135" s="23">
        <v>32188</v>
      </c>
      <c r="H135" s="22" t="e">
        <f t="shared" si="2"/>
        <v>#N/A</v>
      </c>
      <c r="I135" s="22">
        <f>VLOOKUP($A135,FedFundsRates!$A$2:$MM$3000,MATCH("FedFundsRate",FedFundsRates!$A$2:$MM$2,0),FALSE)</f>
        <v>6.663333333333334</v>
      </c>
    </row>
    <row r="136" spans="1:9" x14ac:dyDescent="0.3">
      <c r="A136" s="1">
        <v>32278</v>
      </c>
      <c r="B136" s="74">
        <f>VLOOKUP($A136,FedFundsRates!$A$2:$MM$3000,MATCH(B$2,FedFundsRates!$A$2:$MM$2,0),FALSE)</f>
        <v>6.663333333333334</v>
      </c>
      <c r="C136" s="74" t="e">
        <f>VLOOKUP($A136,NaturalRateMeasures!$A$2:$MK$3000,MATCH(C$2,NaturalRateMeasures!$A$2:$MK$2,0),FALSE)</f>
        <v>#N/A</v>
      </c>
      <c r="D136" s="74">
        <f>VLOOKUP($A136,InflationTargetMeasures!$A$2:$MM$3000,MATCH(D$2,InflationTargetMeasures!$A$2:$MM$2,0),FALSE)</f>
        <v>2</v>
      </c>
      <c r="E136" s="74" t="e">
        <f>VLOOKUP($A136,GapMeasures!$A$2:$LA$3000,MATCH(E$2,GapMeasures!$A$2:$LA$2,0),FALSE)</f>
        <v>#N/A</v>
      </c>
      <c r="F136" s="74">
        <f>VLOOKUP($A136,InflationMeasures!$A$2:$LN$3000,MATCH(F$2,InflationMeasures!$A$2:$LN$2,0),FALSE)</f>
        <v>4.151241238043335</v>
      </c>
      <c r="G136" s="23">
        <v>32278</v>
      </c>
      <c r="H136" s="22" t="e">
        <f t="shared" si="2"/>
        <v>#N/A</v>
      </c>
      <c r="I136" s="22">
        <f>VLOOKUP($A136,FedFundsRates!$A$2:$MM$3000,MATCH("FedFundsRate",FedFundsRates!$A$2:$MM$2,0),FALSE)</f>
        <v>7.1566666666666663</v>
      </c>
    </row>
    <row r="137" spans="1:9" x14ac:dyDescent="0.3">
      <c r="A137" s="1">
        <v>32370</v>
      </c>
      <c r="B137" s="74">
        <f>VLOOKUP($A137,FedFundsRates!$A$2:$MM$3000,MATCH(B$2,FedFundsRates!$A$2:$MM$2,0),FALSE)</f>
        <v>7.1566666666666663</v>
      </c>
      <c r="C137" s="74" t="e">
        <f>VLOOKUP($A137,NaturalRateMeasures!$A$2:$MK$3000,MATCH(C$2,NaturalRateMeasures!$A$2:$MK$2,0),FALSE)</f>
        <v>#N/A</v>
      </c>
      <c r="D137" s="74">
        <f>VLOOKUP($A137,InflationTargetMeasures!$A$2:$MM$3000,MATCH(D$2,InflationTargetMeasures!$A$2:$MM$2,0),FALSE)</f>
        <v>2</v>
      </c>
      <c r="E137" s="74" t="e">
        <f>VLOOKUP($A137,GapMeasures!$A$2:$LA$3000,MATCH(E$2,GapMeasures!$A$2:$LA$2,0),FALSE)</f>
        <v>#N/A</v>
      </c>
      <c r="F137" s="74">
        <f>VLOOKUP($A137,InflationMeasures!$A$2:$LN$3000,MATCH(F$2,InflationMeasures!$A$2:$LN$2,0),FALSE)</f>
        <v>4.4160923821940923</v>
      </c>
      <c r="G137" s="23">
        <v>32370</v>
      </c>
      <c r="H137" s="22" t="e">
        <f t="shared" si="2"/>
        <v>#N/A</v>
      </c>
      <c r="I137" s="22">
        <f>VLOOKUP($A137,FedFundsRates!$A$2:$MM$3000,MATCH("FedFundsRate",FedFundsRates!$A$2:$MM$2,0),FALSE)</f>
        <v>7.9833333333333334</v>
      </c>
    </row>
    <row r="138" spans="1:9" x14ac:dyDescent="0.3">
      <c r="A138" s="1">
        <v>32462</v>
      </c>
      <c r="B138" s="74">
        <f>VLOOKUP($A138,FedFundsRates!$A$2:$MM$3000,MATCH(B$2,FedFundsRates!$A$2:$MM$2,0),FALSE)</f>
        <v>7.9833333333333334</v>
      </c>
      <c r="C138" s="74" t="e">
        <f>VLOOKUP($A138,NaturalRateMeasures!$A$2:$MK$3000,MATCH(C$2,NaturalRateMeasures!$A$2:$MK$2,0),FALSE)</f>
        <v>#N/A</v>
      </c>
      <c r="D138" s="74">
        <f>VLOOKUP($A138,InflationTargetMeasures!$A$2:$MM$3000,MATCH(D$2,InflationTargetMeasures!$A$2:$MM$2,0),FALSE)</f>
        <v>2</v>
      </c>
      <c r="E138" s="74" t="e">
        <f>VLOOKUP($A138,GapMeasures!$A$2:$LA$3000,MATCH(E$2,GapMeasures!$A$2:$LA$2,0),FALSE)</f>
        <v>#N/A</v>
      </c>
      <c r="F138" s="74">
        <f>VLOOKUP($A138,InflationMeasures!$A$2:$LN$3000,MATCH(F$2,InflationMeasures!$A$2:$LN$2,0),FALSE)</f>
        <v>4.5191385795412709</v>
      </c>
      <c r="G138" s="23">
        <v>32462</v>
      </c>
      <c r="H138" s="22" t="e">
        <f t="shared" si="2"/>
        <v>#N/A</v>
      </c>
      <c r="I138" s="22">
        <f>VLOOKUP($A138,FedFundsRates!$A$2:$MM$3000,MATCH("FedFundsRate",FedFundsRates!$A$2:$MM$2,0),FALSE)</f>
        <v>8.4699999999999989</v>
      </c>
    </row>
    <row r="139" spans="1:9" x14ac:dyDescent="0.3">
      <c r="A139" s="1">
        <v>32554</v>
      </c>
      <c r="B139" s="74">
        <f>VLOOKUP($A139,FedFundsRates!$A$2:$MM$3000,MATCH(B$2,FedFundsRates!$A$2:$MM$2,0),FALSE)</f>
        <v>8.4699999999999989</v>
      </c>
      <c r="C139" s="74" t="e">
        <f>VLOOKUP($A139,NaturalRateMeasures!$A$2:$MK$3000,MATCH(C$2,NaturalRateMeasures!$A$2:$MK$2,0),FALSE)</f>
        <v>#N/A</v>
      </c>
      <c r="D139" s="74">
        <f>VLOOKUP($A139,InflationTargetMeasures!$A$2:$MM$3000,MATCH(D$2,InflationTargetMeasures!$A$2:$MM$2,0),FALSE)</f>
        <v>2</v>
      </c>
      <c r="E139" s="74" t="e">
        <f>VLOOKUP($A139,GapMeasures!$A$2:$LA$3000,MATCH(E$2,GapMeasures!$A$2:$LA$2,0),FALSE)</f>
        <v>#N/A</v>
      </c>
      <c r="F139" s="74">
        <f>VLOOKUP($A139,InflationMeasures!$A$2:$LN$3000,MATCH(F$2,InflationMeasures!$A$2:$LN$2,0),FALSE)</f>
        <v>4.6532013587055721</v>
      </c>
      <c r="G139" s="23">
        <v>32554</v>
      </c>
      <c r="H139" s="22" t="e">
        <f t="shared" si="2"/>
        <v>#N/A</v>
      </c>
      <c r="I139" s="22">
        <f>VLOOKUP($A139,FedFundsRates!$A$2:$MM$3000,MATCH("FedFundsRate",FedFundsRates!$A$2:$MM$2,0),FALSE)</f>
        <v>9.4433333333333334</v>
      </c>
    </row>
    <row r="140" spans="1:9" x14ac:dyDescent="0.3">
      <c r="A140" s="1">
        <v>32643</v>
      </c>
      <c r="B140" s="74">
        <f>VLOOKUP($A140,FedFundsRates!$A$2:$MM$3000,MATCH(B$2,FedFundsRates!$A$2:$MM$2,0),FALSE)</f>
        <v>9.4433333333333334</v>
      </c>
      <c r="C140" s="74" t="e">
        <f>VLOOKUP($A140,NaturalRateMeasures!$A$2:$MK$3000,MATCH(C$2,NaturalRateMeasures!$A$2:$MK$2,0),FALSE)</f>
        <v>#N/A</v>
      </c>
      <c r="D140" s="74">
        <f>VLOOKUP($A140,InflationTargetMeasures!$A$2:$MM$3000,MATCH(D$2,InflationTargetMeasures!$A$2:$MM$2,0),FALSE)</f>
        <v>2</v>
      </c>
      <c r="E140" s="74" t="e">
        <f>VLOOKUP($A140,GapMeasures!$A$2:$LA$3000,MATCH(E$2,GapMeasures!$A$2:$LA$2,0),FALSE)</f>
        <v>#N/A</v>
      </c>
      <c r="F140" s="74">
        <f>VLOOKUP($A140,InflationMeasures!$A$2:$LN$3000,MATCH(F$2,InflationMeasures!$A$2:$LN$2,0),FALSE)</f>
        <v>4.3394319945148085</v>
      </c>
      <c r="G140" s="23">
        <v>32643</v>
      </c>
      <c r="H140" s="22" t="e">
        <f t="shared" si="2"/>
        <v>#N/A</v>
      </c>
      <c r="I140" s="22">
        <f>VLOOKUP($A140,FedFundsRates!$A$2:$MM$3000,MATCH("FedFundsRate",FedFundsRates!$A$2:$MM$2,0),FALSE)</f>
        <v>9.7266666666666666</v>
      </c>
    </row>
    <row r="141" spans="1:9" x14ac:dyDescent="0.3">
      <c r="A141" s="1">
        <v>32735</v>
      </c>
      <c r="B141" s="74">
        <f>VLOOKUP($A141,FedFundsRates!$A$2:$MM$3000,MATCH(B$2,FedFundsRates!$A$2:$MM$2,0),FALSE)</f>
        <v>9.7266666666666666</v>
      </c>
      <c r="C141" s="74" t="e">
        <f>VLOOKUP($A141,NaturalRateMeasures!$A$2:$MK$3000,MATCH(C$2,NaturalRateMeasures!$A$2:$MK$2,0),FALSE)</f>
        <v>#N/A</v>
      </c>
      <c r="D141" s="74">
        <f>VLOOKUP($A141,InflationTargetMeasures!$A$2:$MM$3000,MATCH(D$2,InflationTargetMeasures!$A$2:$MM$2,0),FALSE)</f>
        <v>2</v>
      </c>
      <c r="E141" s="74" t="e">
        <f>VLOOKUP($A141,GapMeasures!$A$2:$LA$3000,MATCH(E$2,GapMeasures!$A$2:$LA$2,0),FALSE)</f>
        <v>#N/A</v>
      </c>
      <c r="F141" s="74">
        <f>VLOOKUP($A141,InflationMeasures!$A$2:$LN$3000,MATCH(F$2,InflationMeasures!$A$2:$LN$2,0),FALSE)</f>
        <v>3.918945434437493</v>
      </c>
      <c r="G141" s="23">
        <v>32735</v>
      </c>
      <c r="H141" s="22" t="e">
        <f t="shared" si="2"/>
        <v>#N/A</v>
      </c>
      <c r="I141" s="22">
        <f>VLOOKUP($A141,FedFundsRates!$A$2:$MM$3000,MATCH("FedFundsRate",FedFundsRates!$A$2:$MM$2,0),FALSE)</f>
        <v>9.0833333333333339</v>
      </c>
    </row>
    <row r="142" spans="1:9" x14ac:dyDescent="0.3">
      <c r="A142" s="1">
        <v>32827</v>
      </c>
      <c r="B142" s="74">
        <f>VLOOKUP($A142,FedFundsRates!$A$2:$MM$3000,MATCH(B$2,FedFundsRates!$A$2:$MM$2,0),FALSE)</f>
        <v>9.0833333333333339</v>
      </c>
      <c r="C142" s="74" t="e">
        <f>VLOOKUP($A142,NaturalRateMeasures!$A$2:$MK$3000,MATCH(C$2,NaturalRateMeasures!$A$2:$MK$2,0),FALSE)</f>
        <v>#N/A</v>
      </c>
      <c r="D142" s="74">
        <f>VLOOKUP($A142,InflationTargetMeasures!$A$2:$MM$3000,MATCH(D$2,InflationTargetMeasures!$A$2:$MM$2,0),FALSE)</f>
        <v>2</v>
      </c>
      <c r="E142" s="74" t="e">
        <f>VLOOKUP($A142,GapMeasures!$A$2:$LA$3000,MATCH(E$2,GapMeasures!$A$2:$LA$2,0),FALSE)</f>
        <v>#N/A</v>
      </c>
      <c r="F142" s="74">
        <f>VLOOKUP($A142,InflationMeasures!$A$2:$LN$3000,MATCH(F$2,InflationMeasures!$A$2:$LN$2,0),FALSE)</f>
        <v>3.7116093636988978</v>
      </c>
      <c r="G142" s="23">
        <v>32827</v>
      </c>
      <c r="H142" s="22" t="e">
        <f t="shared" si="2"/>
        <v>#N/A</v>
      </c>
      <c r="I142" s="22">
        <f>VLOOKUP($A142,FedFundsRates!$A$2:$MM$3000,MATCH("FedFundsRate",FedFundsRates!$A$2:$MM$2,0),FALSE)</f>
        <v>8.6133333333333333</v>
      </c>
    </row>
    <row r="143" spans="1:9" x14ac:dyDescent="0.3">
      <c r="A143" s="1">
        <v>32919</v>
      </c>
      <c r="B143" s="74">
        <f>VLOOKUP($A143,FedFundsRates!$A$2:$MM$3000,MATCH(B$2,FedFundsRates!$A$2:$MM$2,0),FALSE)</f>
        <v>8.6133333333333333</v>
      </c>
      <c r="C143" s="74" t="e">
        <f>VLOOKUP($A143,NaturalRateMeasures!$A$2:$MK$3000,MATCH(C$2,NaturalRateMeasures!$A$2:$MK$2,0),FALSE)</f>
        <v>#N/A</v>
      </c>
      <c r="D143" s="74">
        <f>VLOOKUP($A143,InflationTargetMeasures!$A$2:$MM$3000,MATCH(D$2,InflationTargetMeasures!$A$2:$MM$2,0),FALSE)</f>
        <v>2</v>
      </c>
      <c r="E143" s="74" t="e">
        <f>VLOOKUP($A143,GapMeasures!$A$2:$LA$3000,MATCH(E$2,GapMeasures!$A$2:$LA$2,0),FALSE)</f>
        <v>#N/A</v>
      </c>
      <c r="F143" s="74">
        <f>VLOOKUP($A143,InflationMeasures!$A$2:$LN$3000,MATCH(F$2,InflationMeasures!$A$2:$LN$2,0),FALSE)</f>
        <v>3.7727288591072661</v>
      </c>
      <c r="G143" s="23">
        <v>32919</v>
      </c>
      <c r="H143" s="22" t="e">
        <f t="shared" si="2"/>
        <v>#N/A</v>
      </c>
      <c r="I143" s="22">
        <f>VLOOKUP($A143,FedFundsRates!$A$2:$MM$3000,MATCH("FedFundsRate",FedFundsRates!$A$2:$MM$2,0),FALSE)</f>
        <v>8.25</v>
      </c>
    </row>
    <row r="144" spans="1:9" x14ac:dyDescent="0.3">
      <c r="A144" s="1">
        <v>33008</v>
      </c>
      <c r="B144" s="74">
        <f>VLOOKUP($A144,FedFundsRates!$A$2:$MM$3000,MATCH(B$2,FedFundsRates!$A$2:$MM$2,0),FALSE)</f>
        <v>8.25</v>
      </c>
      <c r="C144" s="74" t="e">
        <f>VLOOKUP($A144,NaturalRateMeasures!$A$2:$MK$3000,MATCH(C$2,NaturalRateMeasures!$A$2:$MK$2,0),FALSE)</f>
        <v>#N/A</v>
      </c>
      <c r="D144" s="74">
        <f>VLOOKUP($A144,InflationTargetMeasures!$A$2:$MM$3000,MATCH(D$2,InflationTargetMeasures!$A$2:$MM$2,0),FALSE)</f>
        <v>2</v>
      </c>
      <c r="E144" s="74" t="e">
        <f>VLOOKUP($A144,GapMeasures!$A$2:$LA$3000,MATCH(E$2,GapMeasures!$A$2:$LA$2,0),FALSE)</f>
        <v>#N/A</v>
      </c>
      <c r="F144" s="74">
        <f>VLOOKUP($A144,InflationMeasures!$A$2:$LN$3000,MATCH(F$2,InflationMeasures!$A$2:$LN$2,0),FALSE)</f>
        <v>3.9860272882909387</v>
      </c>
      <c r="G144" s="23">
        <v>33008</v>
      </c>
      <c r="H144" s="22" t="e">
        <f t="shared" si="2"/>
        <v>#N/A</v>
      </c>
      <c r="I144" s="22">
        <f>VLOOKUP($A144,FedFundsRates!$A$2:$MM$3000,MATCH("FedFundsRate",FedFundsRates!$A$2:$MM$2,0),FALSE)</f>
        <v>8.2433333333333323</v>
      </c>
    </row>
    <row r="145" spans="1:9" x14ac:dyDescent="0.3">
      <c r="A145" s="1">
        <v>33100</v>
      </c>
      <c r="B145" s="74">
        <f>VLOOKUP($A145,FedFundsRates!$A$2:$MM$3000,MATCH(B$2,FedFundsRates!$A$2:$MM$2,0),FALSE)</f>
        <v>8.2433333333333323</v>
      </c>
      <c r="C145" s="74" t="e">
        <f>VLOOKUP($A145,NaturalRateMeasures!$A$2:$MK$3000,MATCH(C$2,NaturalRateMeasures!$A$2:$MK$2,0),FALSE)</f>
        <v>#N/A</v>
      </c>
      <c r="D145" s="74">
        <f>VLOOKUP($A145,InflationTargetMeasures!$A$2:$MM$3000,MATCH(D$2,InflationTargetMeasures!$A$2:$MM$2,0),FALSE)</f>
        <v>2</v>
      </c>
      <c r="E145" s="74" t="e">
        <f>VLOOKUP($A145,GapMeasures!$A$2:$LA$3000,MATCH(E$2,GapMeasures!$A$2:$LA$2,0),FALSE)</f>
        <v>#N/A</v>
      </c>
      <c r="F145" s="74">
        <f>VLOOKUP($A145,InflationMeasures!$A$2:$LN$3000,MATCH(F$2,InflationMeasures!$A$2:$LN$2,0),FALSE)</f>
        <v>4.2603590923135037</v>
      </c>
      <c r="G145" s="23">
        <v>33100</v>
      </c>
      <c r="H145" s="22" t="e">
        <f t="shared" si="2"/>
        <v>#N/A</v>
      </c>
      <c r="I145" s="22">
        <f>VLOOKUP($A145,FedFundsRates!$A$2:$MM$3000,MATCH("FedFundsRate",FedFundsRates!$A$2:$MM$2,0),FALSE)</f>
        <v>8.16</v>
      </c>
    </row>
    <row r="146" spans="1:9" x14ac:dyDescent="0.3">
      <c r="A146" s="1">
        <v>33192</v>
      </c>
      <c r="B146" s="74">
        <f>VLOOKUP($A146,FedFundsRates!$A$2:$MM$3000,MATCH(B$2,FedFundsRates!$A$2:$MM$2,0),FALSE)</f>
        <v>8.16</v>
      </c>
      <c r="C146" s="74" t="e">
        <f>VLOOKUP($A146,NaturalRateMeasures!$A$2:$MK$3000,MATCH(C$2,NaturalRateMeasures!$A$2:$MK$2,0),FALSE)</f>
        <v>#N/A</v>
      </c>
      <c r="D146" s="74">
        <f>VLOOKUP($A146,InflationTargetMeasures!$A$2:$MM$3000,MATCH(D$2,InflationTargetMeasures!$A$2:$MM$2,0),FALSE)</f>
        <v>2</v>
      </c>
      <c r="E146" s="74" t="e">
        <f>VLOOKUP($A146,GapMeasures!$A$2:$LA$3000,MATCH(E$2,GapMeasures!$A$2:$LA$2,0),FALSE)</f>
        <v>#N/A</v>
      </c>
      <c r="F146" s="74">
        <f>VLOOKUP($A146,InflationMeasures!$A$2:$LN$3000,MATCH(F$2,InflationMeasures!$A$2:$LN$2,0),FALSE)</f>
        <v>4.1826129849807048</v>
      </c>
      <c r="G146" s="23">
        <v>33192</v>
      </c>
      <c r="H146" s="22" t="e">
        <f t="shared" si="2"/>
        <v>#N/A</v>
      </c>
      <c r="I146" s="22">
        <f>VLOOKUP($A146,FedFundsRates!$A$2:$MM$3000,MATCH("FedFundsRate",FedFundsRates!$A$2:$MM$2,0),FALSE)</f>
        <v>7.7433333333333323</v>
      </c>
    </row>
    <row r="147" spans="1:9" x14ac:dyDescent="0.3">
      <c r="A147" s="1">
        <v>33284</v>
      </c>
      <c r="B147" s="74">
        <f>VLOOKUP($A147,FedFundsRates!$A$2:$MM$3000,MATCH(B$2,FedFundsRates!$A$2:$MM$2,0),FALSE)</f>
        <v>7.7433333333333323</v>
      </c>
      <c r="C147" s="74" t="e">
        <f>VLOOKUP($A147,NaturalRateMeasures!$A$2:$MK$3000,MATCH(C$2,NaturalRateMeasures!$A$2:$MK$2,0),FALSE)</f>
        <v>#N/A</v>
      </c>
      <c r="D147" s="74">
        <f>VLOOKUP($A147,InflationTargetMeasures!$A$2:$MM$3000,MATCH(D$2,InflationTargetMeasures!$A$2:$MM$2,0),FALSE)</f>
        <v>2</v>
      </c>
      <c r="E147" s="74" t="e">
        <f>VLOOKUP($A147,GapMeasures!$A$2:$LA$3000,MATCH(E$2,GapMeasures!$A$2:$LA$2,0),FALSE)</f>
        <v>#N/A</v>
      </c>
      <c r="F147" s="74">
        <f>VLOOKUP($A147,InflationMeasures!$A$2:$LN$3000,MATCH(F$2,InflationMeasures!$A$2:$LN$2,0),FALSE)</f>
        <v>3.9096657025627257</v>
      </c>
      <c r="G147" s="23">
        <v>33284</v>
      </c>
      <c r="H147" s="22" t="e">
        <f t="shared" si="2"/>
        <v>#N/A</v>
      </c>
      <c r="I147" s="22">
        <f>VLOOKUP($A147,FedFundsRates!$A$2:$MM$3000,MATCH("FedFundsRate",FedFundsRates!$A$2:$MM$2,0),FALSE)</f>
        <v>6.4266666666666667</v>
      </c>
    </row>
    <row r="148" spans="1:9" x14ac:dyDescent="0.3">
      <c r="A148" s="1">
        <v>33373</v>
      </c>
      <c r="B148" s="74">
        <f>VLOOKUP($A148,FedFundsRates!$A$2:$MM$3000,MATCH(B$2,FedFundsRates!$A$2:$MM$2,0),FALSE)</f>
        <v>6.4266666666666667</v>
      </c>
      <c r="C148" s="74" t="e">
        <f>VLOOKUP($A148,NaturalRateMeasures!$A$2:$MK$3000,MATCH(C$2,NaturalRateMeasures!$A$2:$MK$2,0),FALSE)</f>
        <v>#N/A</v>
      </c>
      <c r="D148" s="74">
        <f>VLOOKUP($A148,InflationTargetMeasures!$A$2:$MM$3000,MATCH(D$2,InflationTargetMeasures!$A$2:$MM$2,0),FALSE)</f>
        <v>2</v>
      </c>
      <c r="E148" s="74" t="e">
        <f>VLOOKUP($A148,GapMeasures!$A$2:$LA$3000,MATCH(E$2,GapMeasures!$A$2:$LA$2,0),FALSE)</f>
        <v>#N/A</v>
      </c>
      <c r="F148" s="74">
        <f>VLOOKUP($A148,InflationMeasures!$A$2:$LN$3000,MATCH(F$2,InflationMeasures!$A$2:$LN$2,0),FALSE)</f>
        <v>3.5555112086742557</v>
      </c>
      <c r="G148" s="23">
        <v>33373</v>
      </c>
      <c r="H148" s="22" t="e">
        <f t="shared" si="2"/>
        <v>#N/A</v>
      </c>
      <c r="I148" s="22">
        <f>VLOOKUP($A148,FedFundsRates!$A$2:$MM$3000,MATCH("FedFundsRate",FedFundsRates!$A$2:$MM$2,0),FALSE)</f>
        <v>5.8633333333333342</v>
      </c>
    </row>
    <row r="149" spans="1:9" x14ac:dyDescent="0.3">
      <c r="A149" s="1">
        <v>33465</v>
      </c>
      <c r="B149" s="74">
        <f>VLOOKUP($A149,FedFundsRates!$A$2:$MM$3000,MATCH(B$2,FedFundsRates!$A$2:$MM$2,0),FALSE)</f>
        <v>5.8633333333333342</v>
      </c>
      <c r="C149" s="74" t="e">
        <f>VLOOKUP($A149,NaturalRateMeasures!$A$2:$MK$3000,MATCH(C$2,NaturalRateMeasures!$A$2:$MK$2,0),FALSE)</f>
        <v>#N/A</v>
      </c>
      <c r="D149" s="74">
        <f>VLOOKUP($A149,InflationTargetMeasures!$A$2:$MM$3000,MATCH(D$2,InflationTargetMeasures!$A$2:$MM$2,0),FALSE)</f>
        <v>2</v>
      </c>
      <c r="E149" s="74" t="e">
        <f>VLOOKUP($A149,GapMeasures!$A$2:$LA$3000,MATCH(E$2,GapMeasures!$A$2:$LA$2,0),FALSE)</f>
        <v>#N/A</v>
      </c>
      <c r="F149" s="74">
        <f>VLOOKUP($A149,InflationMeasures!$A$2:$LN$3000,MATCH(F$2,InflationMeasures!$A$2:$LN$2,0),FALSE)</f>
        <v>3.4408956206782859</v>
      </c>
      <c r="G149" s="23">
        <v>33465</v>
      </c>
      <c r="H149" s="22" t="e">
        <f t="shared" si="2"/>
        <v>#N/A</v>
      </c>
      <c r="I149" s="22">
        <f>VLOOKUP($A149,FedFundsRates!$A$2:$MM$3000,MATCH("FedFundsRate",FedFundsRates!$A$2:$MM$2,0),FALSE)</f>
        <v>5.6433333333333335</v>
      </c>
    </row>
    <row r="150" spans="1:9" x14ac:dyDescent="0.3">
      <c r="A150" s="1">
        <v>33557</v>
      </c>
      <c r="B150" s="74">
        <f>VLOOKUP($A150,FedFundsRates!$A$2:$MM$3000,MATCH(B$2,FedFundsRates!$A$2:$MM$2,0),FALSE)</f>
        <v>5.6433333333333335</v>
      </c>
      <c r="C150" s="74" t="e">
        <f>VLOOKUP($A150,NaturalRateMeasures!$A$2:$MK$3000,MATCH(C$2,NaturalRateMeasures!$A$2:$MK$2,0),FALSE)</f>
        <v>#N/A</v>
      </c>
      <c r="D150" s="74">
        <f>VLOOKUP($A150,InflationTargetMeasures!$A$2:$MM$3000,MATCH(D$2,InflationTargetMeasures!$A$2:$MM$2,0),FALSE)</f>
        <v>2</v>
      </c>
      <c r="E150" s="74" t="e">
        <f>VLOOKUP($A150,GapMeasures!$A$2:$LA$3000,MATCH(E$2,GapMeasures!$A$2:$LA$2,0),FALSE)</f>
        <v>#N/A</v>
      </c>
      <c r="F150" s="74">
        <f>VLOOKUP($A150,InflationMeasures!$A$2:$LN$3000,MATCH(F$2,InflationMeasures!$A$2:$LN$2,0),FALSE)</f>
        <v>3.3877551020408125</v>
      </c>
      <c r="G150" s="23">
        <v>33557</v>
      </c>
      <c r="H150" s="22" t="e">
        <f t="shared" si="2"/>
        <v>#N/A</v>
      </c>
      <c r="I150" s="22">
        <f>VLOOKUP($A150,FedFundsRates!$A$2:$MM$3000,MATCH("FedFundsRate",FedFundsRates!$A$2:$MM$2,0),FALSE)</f>
        <v>4.8166666666666664</v>
      </c>
    </row>
    <row r="151" spans="1:9" x14ac:dyDescent="0.3">
      <c r="A151" s="1">
        <v>33649</v>
      </c>
      <c r="B151" s="74">
        <f>VLOOKUP($A151,FedFundsRates!$A$2:$MM$3000,MATCH(B$2,FedFundsRates!$A$2:$MM$2,0),FALSE)</f>
        <v>4.8166666666666664</v>
      </c>
      <c r="C151" s="74" t="e">
        <f>VLOOKUP($A151,NaturalRateMeasures!$A$2:$MK$3000,MATCH(C$2,NaturalRateMeasures!$A$2:$MK$2,0),FALSE)</f>
        <v>#N/A</v>
      </c>
      <c r="D151" s="74">
        <f>VLOOKUP($A151,InflationTargetMeasures!$A$2:$MM$3000,MATCH(D$2,InflationTargetMeasures!$A$2:$MM$2,0),FALSE)</f>
        <v>2</v>
      </c>
      <c r="E151" s="74" t="e">
        <f>VLOOKUP($A151,GapMeasures!$A$2:$LA$3000,MATCH(E$2,GapMeasures!$A$2:$LA$2,0),FALSE)</f>
        <v>#N/A</v>
      </c>
      <c r="F151" s="74">
        <f>VLOOKUP($A151,InflationMeasures!$A$2:$LN$3000,MATCH(F$2,InflationMeasures!$A$2:$LN$2,0),FALSE)</f>
        <v>3.2625054617837046</v>
      </c>
      <c r="G151" s="23">
        <v>33649</v>
      </c>
      <c r="H151" s="22" t="e">
        <f t="shared" si="2"/>
        <v>#N/A</v>
      </c>
      <c r="I151" s="22">
        <f>VLOOKUP($A151,FedFundsRates!$A$2:$MM$3000,MATCH("FedFundsRate",FedFundsRates!$A$2:$MM$2,0),FALSE)</f>
        <v>4.0233333333333334</v>
      </c>
    </row>
    <row r="152" spans="1:9" x14ac:dyDescent="0.3">
      <c r="A152" s="1">
        <v>33739</v>
      </c>
      <c r="B152" s="74">
        <f>VLOOKUP($A152,FedFundsRates!$A$2:$MM$3000,MATCH(B$2,FedFundsRates!$A$2:$MM$2,0),FALSE)</f>
        <v>4.0233333333333334</v>
      </c>
      <c r="C152" s="74" t="e">
        <f>VLOOKUP($A152,NaturalRateMeasures!$A$2:$MK$3000,MATCH(C$2,NaturalRateMeasures!$A$2:$MK$2,0),FALSE)</f>
        <v>#N/A</v>
      </c>
      <c r="D152" s="74">
        <f>VLOOKUP($A152,InflationTargetMeasures!$A$2:$MM$3000,MATCH(D$2,InflationTargetMeasures!$A$2:$MM$2,0),FALSE)</f>
        <v>2</v>
      </c>
      <c r="E152" s="74" t="e">
        <f>VLOOKUP($A152,GapMeasures!$A$2:$LA$3000,MATCH(E$2,GapMeasures!$A$2:$LA$2,0),FALSE)</f>
        <v>#N/A</v>
      </c>
      <c r="F152" s="74">
        <f>VLOOKUP($A152,InflationMeasures!$A$2:$LN$3000,MATCH(F$2,InflationMeasures!$A$2:$LN$2,0),FALSE)</f>
        <v>3.1957603982656124</v>
      </c>
      <c r="G152" s="23">
        <v>33739</v>
      </c>
      <c r="H152" s="22" t="e">
        <f t="shared" si="2"/>
        <v>#N/A</v>
      </c>
      <c r="I152" s="22">
        <f>VLOOKUP($A152,FedFundsRates!$A$2:$MM$3000,MATCH("FedFundsRate",FedFundsRates!$A$2:$MM$2,0),FALSE)</f>
        <v>3.7699999999999996</v>
      </c>
    </row>
    <row r="153" spans="1:9" x14ac:dyDescent="0.3">
      <c r="A153" s="1">
        <v>33831</v>
      </c>
      <c r="B153" s="74">
        <f>VLOOKUP($A153,FedFundsRates!$A$2:$MM$3000,MATCH(B$2,FedFundsRates!$A$2:$MM$2,0),FALSE)</f>
        <v>3.7699999999999996</v>
      </c>
      <c r="C153" s="74" t="e">
        <f>VLOOKUP($A153,NaturalRateMeasures!$A$2:$MK$3000,MATCH(C$2,NaturalRateMeasures!$A$2:$MK$2,0),FALSE)</f>
        <v>#N/A</v>
      </c>
      <c r="D153" s="74">
        <f>VLOOKUP($A153,InflationTargetMeasures!$A$2:$MM$3000,MATCH(D$2,InflationTargetMeasures!$A$2:$MM$2,0),FALSE)</f>
        <v>2</v>
      </c>
      <c r="E153" s="74" t="e">
        <f>VLOOKUP($A153,GapMeasures!$A$2:$LA$3000,MATCH(E$2,GapMeasures!$A$2:$LA$2,0),FALSE)</f>
        <v>#N/A</v>
      </c>
      <c r="F153" s="74">
        <f>VLOOKUP($A153,InflationMeasures!$A$2:$LN$3000,MATCH(F$2,InflationMeasures!$A$2:$LN$2,0),FALSE)</f>
        <v>2.8807894318001015</v>
      </c>
      <c r="G153" s="23">
        <v>33831</v>
      </c>
      <c r="H153" s="22" t="e">
        <f t="shared" si="2"/>
        <v>#N/A</v>
      </c>
      <c r="I153" s="22">
        <f>VLOOKUP($A153,FedFundsRates!$A$2:$MM$3000,MATCH("FedFundsRate",FedFundsRates!$A$2:$MM$2,0),FALSE)</f>
        <v>3.2566666666666664</v>
      </c>
    </row>
    <row r="154" spans="1:9" x14ac:dyDescent="0.3">
      <c r="A154" s="1">
        <v>33923</v>
      </c>
      <c r="B154" s="74">
        <f>VLOOKUP($A154,FedFundsRates!$A$2:$MM$3000,MATCH(B$2,FedFundsRates!$A$2:$MM$2,0),FALSE)</f>
        <v>3.2566666666666664</v>
      </c>
      <c r="C154" s="74" t="e">
        <f>VLOOKUP($A154,NaturalRateMeasures!$A$2:$MK$3000,MATCH(C$2,NaturalRateMeasures!$A$2:$MK$2,0),FALSE)</f>
        <v>#N/A</v>
      </c>
      <c r="D154" s="74">
        <f>VLOOKUP($A154,InflationTargetMeasures!$A$2:$MM$3000,MATCH(D$2,InflationTargetMeasures!$A$2:$MM$2,0),FALSE)</f>
        <v>2</v>
      </c>
      <c r="E154" s="74" t="e">
        <f>VLOOKUP($A154,GapMeasures!$A$2:$LA$3000,MATCH(E$2,GapMeasures!$A$2:$LA$2,0),FALSE)</f>
        <v>#N/A</v>
      </c>
      <c r="F154" s="74">
        <f>VLOOKUP($A154,InflationMeasures!$A$2:$LN$3000,MATCH(F$2,InflationMeasures!$A$2:$LN$2,0),FALSE)</f>
        <v>2.825108566916712</v>
      </c>
      <c r="G154" s="23">
        <v>33923</v>
      </c>
      <c r="H154" s="22" t="e">
        <f t="shared" si="2"/>
        <v>#N/A</v>
      </c>
      <c r="I154" s="22">
        <f>VLOOKUP($A154,FedFundsRates!$A$2:$MM$3000,MATCH("FedFundsRate",FedFundsRates!$A$2:$MM$2,0),FALSE)</f>
        <v>3.0366666666666666</v>
      </c>
    </row>
    <row r="155" spans="1:9" x14ac:dyDescent="0.3">
      <c r="A155" s="1">
        <v>34015</v>
      </c>
      <c r="B155" s="74">
        <f>VLOOKUP($A155,FedFundsRates!$A$2:$MM$3000,MATCH(B$2,FedFundsRates!$A$2:$MM$2,0),FALSE)</f>
        <v>3.0366666666666666</v>
      </c>
      <c r="C155" s="74" t="e">
        <f>VLOOKUP($A155,NaturalRateMeasures!$A$2:$MK$3000,MATCH(C$2,NaturalRateMeasures!$A$2:$MK$2,0),FALSE)</f>
        <v>#N/A</v>
      </c>
      <c r="D155" s="74">
        <f>VLOOKUP($A155,InflationTargetMeasures!$A$2:$MM$3000,MATCH(D$2,InflationTargetMeasures!$A$2:$MM$2,0),FALSE)</f>
        <v>2</v>
      </c>
      <c r="E155" s="74" t="e">
        <f>VLOOKUP($A155,GapMeasures!$A$2:$LA$3000,MATCH(E$2,GapMeasures!$A$2:$LA$2,0),FALSE)</f>
        <v>#N/A</v>
      </c>
      <c r="F155" s="74">
        <f>VLOOKUP($A155,InflationMeasures!$A$2:$LN$3000,MATCH(F$2,InflationMeasures!$A$2:$LN$2,0),FALSE)</f>
        <v>2.7488285351596309</v>
      </c>
      <c r="G155" s="23">
        <v>34015</v>
      </c>
      <c r="H155" s="22" t="e">
        <f t="shared" si="2"/>
        <v>#N/A</v>
      </c>
      <c r="I155" s="22">
        <f>VLOOKUP($A155,FedFundsRates!$A$2:$MM$3000,MATCH("FedFundsRate",FedFundsRates!$A$2:$MM$2,0),FALSE)</f>
        <v>3.0399999999999996</v>
      </c>
    </row>
    <row r="156" spans="1:9" x14ac:dyDescent="0.3">
      <c r="A156" s="1">
        <v>34104</v>
      </c>
      <c r="B156" s="74">
        <f>VLOOKUP($A156,FedFundsRates!$A$2:$MM$3000,MATCH(B$2,FedFundsRates!$A$2:$MM$2,0),FALSE)</f>
        <v>3.0399999999999996</v>
      </c>
      <c r="C156" s="74" t="e">
        <f>VLOOKUP($A156,NaturalRateMeasures!$A$2:$MK$3000,MATCH(C$2,NaturalRateMeasures!$A$2:$MK$2,0),FALSE)</f>
        <v>#N/A</v>
      </c>
      <c r="D156" s="74">
        <f>VLOOKUP($A156,InflationTargetMeasures!$A$2:$MM$3000,MATCH(D$2,InflationTargetMeasures!$A$2:$MM$2,0),FALSE)</f>
        <v>2</v>
      </c>
      <c r="E156" s="74" t="e">
        <f>VLOOKUP($A156,GapMeasures!$A$2:$LA$3000,MATCH(E$2,GapMeasures!$A$2:$LA$2,0),FALSE)</f>
        <v>#N/A</v>
      </c>
      <c r="F156" s="74">
        <f>VLOOKUP($A156,InflationMeasures!$A$2:$LN$3000,MATCH(F$2,InflationMeasures!$A$2:$LN$2,0),FALSE)</f>
        <v>2.8026766262060354</v>
      </c>
      <c r="G156" s="23">
        <v>34104</v>
      </c>
      <c r="H156" s="22" t="e">
        <f t="shared" si="2"/>
        <v>#N/A</v>
      </c>
      <c r="I156" s="22">
        <f>VLOOKUP($A156,FedFundsRates!$A$2:$MM$3000,MATCH("FedFundsRate",FedFundsRates!$A$2:$MM$2,0),FALSE)</f>
        <v>3</v>
      </c>
    </row>
    <row r="157" spans="1:9" x14ac:dyDescent="0.3">
      <c r="A157" s="1">
        <v>34196</v>
      </c>
      <c r="B157" s="74">
        <f>VLOOKUP($A157,FedFundsRates!$A$2:$MM$3000,MATCH(B$2,FedFundsRates!$A$2:$MM$2,0),FALSE)</f>
        <v>3</v>
      </c>
      <c r="C157" s="74" t="e">
        <f>VLOOKUP($A157,NaturalRateMeasures!$A$2:$MK$3000,MATCH(C$2,NaturalRateMeasures!$A$2:$MK$2,0),FALSE)</f>
        <v>#N/A</v>
      </c>
      <c r="D157" s="74">
        <f>VLOOKUP($A157,InflationTargetMeasures!$A$2:$MM$3000,MATCH(D$2,InflationTargetMeasures!$A$2:$MM$2,0),FALSE)</f>
        <v>2</v>
      </c>
      <c r="E157" s="74" t="e">
        <f>VLOOKUP($A157,GapMeasures!$A$2:$LA$3000,MATCH(E$2,GapMeasures!$A$2:$LA$2,0),FALSE)</f>
        <v>#N/A</v>
      </c>
      <c r="F157" s="74">
        <f>VLOOKUP($A157,InflationMeasures!$A$2:$LN$3000,MATCH(F$2,InflationMeasures!$A$2:$LN$2,0),FALSE)</f>
        <v>2.7691831683168466</v>
      </c>
      <c r="G157" s="23">
        <v>34196</v>
      </c>
      <c r="H157" s="22" t="e">
        <f t="shared" si="2"/>
        <v>#N/A</v>
      </c>
      <c r="I157" s="22">
        <f>VLOOKUP($A157,FedFundsRates!$A$2:$MM$3000,MATCH("FedFundsRate",FedFundsRates!$A$2:$MM$2,0),FALSE)</f>
        <v>3.06</v>
      </c>
    </row>
    <row r="158" spans="1:9" x14ac:dyDescent="0.3">
      <c r="A158" s="1">
        <v>34288</v>
      </c>
      <c r="B158" s="74">
        <f>VLOOKUP($A158,FedFundsRates!$A$2:$MM$3000,MATCH(B$2,FedFundsRates!$A$2:$MM$2,0),FALSE)</f>
        <v>3.06</v>
      </c>
      <c r="C158" s="74" t="e">
        <f>VLOOKUP($A158,NaturalRateMeasures!$A$2:$MK$3000,MATCH(C$2,NaturalRateMeasures!$A$2:$MK$2,0),FALSE)</f>
        <v>#N/A</v>
      </c>
      <c r="D158" s="74">
        <f>VLOOKUP($A158,InflationTargetMeasures!$A$2:$MM$3000,MATCH(D$2,InflationTargetMeasures!$A$2:$MM$2,0),FALSE)</f>
        <v>2</v>
      </c>
      <c r="E158" s="74" t="e">
        <f>VLOOKUP($A158,GapMeasures!$A$2:$LA$3000,MATCH(E$2,GapMeasures!$A$2:$LA$2,0),FALSE)</f>
        <v>#N/A</v>
      </c>
      <c r="F158" s="74">
        <f>VLOOKUP($A158,InflationMeasures!$A$2:$LN$3000,MATCH(F$2,InflationMeasures!$A$2:$LN$2,0),FALSE)</f>
        <v>2.5463034063335055</v>
      </c>
      <c r="G158" s="23">
        <v>34288</v>
      </c>
      <c r="H158" s="22" t="e">
        <f t="shared" si="2"/>
        <v>#N/A</v>
      </c>
      <c r="I158" s="22">
        <f>VLOOKUP($A158,FedFundsRates!$A$2:$MM$3000,MATCH("FedFundsRate",FedFundsRates!$A$2:$MM$2,0),FALSE)</f>
        <v>2.9899999999999998</v>
      </c>
    </row>
    <row r="159" spans="1:9" x14ac:dyDescent="0.3">
      <c r="A159" s="1">
        <v>34380</v>
      </c>
      <c r="B159" s="74">
        <f>VLOOKUP($A159,FedFundsRates!$A$2:$MM$3000,MATCH(B$2,FedFundsRates!$A$2:$MM$2,0),FALSE)</f>
        <v>2.9899999999999998</v>
      </c>
      <c r="C159" s="74" t="e">
        <f>VLOOKUP($A159,NaturalRateMeasures!$A$2:$MK$3000,MATCH(C$2,NaturalRateMeasures!$A$2:$MK$2,0),FALSE)</f>
        <v>#N/A</v>
      </c>
      <c r="D159" s="74">
        <f>VLOOKUP($A159,InflationTargetMeasures!$A$2:$MM$3000,MATCH(D$2,InflationTargetMeasures!$A$2:$MM$2,0),FALSE)</f>
        <v>2</v>
      </c>
      <c r="E159" s="74" t="e">
        <f>VLOOKUP($A159,GapMeasures!$A$2:$LA$3000,MATCH(E$2,GapMeasures!$A$2:$LA$2,0),FALSE)</f>
        <v>#N/A</v>
      </c>
      <c r="F159" s="74">
        <f>VLOOKUP($A159,InflationMeasures!$A$2:$LN$3000,MATCH(F$2,InflationMeasures!$A$2:$LN$2,0),FALSE)</f>
        <v>2.3061787898662311</v>
      </c>
      <c r="G159" s="23">
        <v>34380</v>
      </c>
      <c r="H159" s="22" t="e">
        <f t="shared" si="2"/>
        <v>#N/A</v>
      </c>
      <c r="I159" s="22">
        <f>VLOOKUP($A159,FedFundsRates!$A$2:$MM$3000,MATCH("FedFundsRate",FedFundsRates!$A$2:$MM$2,0),FALSE)</f>
        <v>3.2133333333333334</v>
      </c>
    </row>
    <row r="160" spans="1:9" x14ac:dyDescent="0.3">
      <c r="A160" s="1">
        <v>34469</v>
      </c>
      <c r="B160" s="74">
        <f>VLOOKUP($A160,FedFundsRates!$A$2:$MM$3000,MATCH(B$2,FedFundsRates!$A$2:$MM$2,0),FALSE)</f>
        <v>3.2133333333333334</v>
      </c>
      <c r="C160" s="74" t="e">
        <f>VLOOKUP($A160,NaturalRateMeasures!$A$2:$MK$3000,MATCH(C$2,NaturalRateMeasures!$A$2:$MK$2,0),FALSE)</f>
        <v>#N/A</v>
      </c>
      <c r="D160" s="74">
        <f>VLOOKUP($A160,InflationTargetMeasures!$A$2:$MM$3000,MATCH(D$2,InflationTargetMeasures!$A$2:$MM$2,0),FALSE)</f>
        <v>2</v>
      </c>
      <c r="E160" s="74" t="e">
        <f>VLOOKUP($A160,GapMeasures!$A$2:$LA$3000,MATCH(E$2,GapMeasures!$A$2:$LA$2,0),FALSE)</f>
        <v>#N/A</v>
      </c>
      <c r="F160" s="74">
        <f>VLOOKUP($A160,InflationMeasures!$A$2:$LN$3000,MATCH(F$2,InflationMeasures!$A$2:$LN$2,0),FALSE)</f>
        <v>2.2176473259563068</v>
      </c>
      <c r="G160" s="23">
        <v>34469</v>
      </c>
      <c r="H160" s="22" t="e">
        <f t="shared" si="2"/>
        <v>#N/A</v>
      </c>
      <c r="I160" s="22">
        <f>VLOOKUP($A160,FedFundsRates!$A$2:$MM$3000,MATCH("FedFundsRate",FedFundsRates!$A$2:$MM$2,0),FALSE)</f>
        <v>3.94</v>
      </c>
    </row>
    <row r="161" spans="1:9" x14ac:dyDescent="0.3">
      <c r="A161" s="1">
        <v>34561</v>
      </c>
      <c r="B161" s="74">
        <f>VLOOKUP($A161,FedFundsRates!$A$2:$MM$3000,MATCH(B$2,FedFundsRates!$A$2:$MM$2,0),FALSE)</f>
        <v>3.94</v>
      </c>
      <c r="C161" s="74" t="e">
        <f>VLOOKUP($A161,NaturalRateMeasures!$A$2:$MK$3000,MATCH(C$2,NaturalRateMeasures!$A$2:$MK$2,0),FALSE)</f>
        <v>#N/A</v>
      </c>
      <c r="D161" s="74">
        <f>VLOOKUP($A161,InflationTargetMeasures!$A$2:$MM$3000,MATCH(D$2,InflationTargetMeasures!$A$2:$MM$2,0),FALSE)</f>
        <v>2</v>
      </c>
      <c r="E161" s="74" t="e">
        <f>VLOOKUP($A161,GapMeasures!$A$2:$LA$3000,MATCH(E$2,GapMeasures!$A$2:$LA$2,0),FALSE)</f>
        <v>#N/A</v>
      </c>
      <c r="F161" s="74">
        <f>VLOOKUP($A161,InflationMeasures!$A$2:$LN$3000,MATCH(F$2,InflationMeasures!$A$2:$LN$2,0),FALSE)</f>
        <v>2.21737166942646</v>
      </c>
      <c r="G161" s="23">
        <v>34561</v>
      </c>
      <c r="H161" s="22" t="e">
        <f t="shared" si="2"/>
        <v>#N/A</v>
      </c>
      <c r="I161" s="22">
        <f>VLOOKUP($A161,FedFundsRates!$A$2:$MM$3000,MATCH("FedFundsRate",FedFundsRates!$A$2:$MM$2,0),FALSE)</f>
        <v>4.4866666666666672</v>
      </c>
    </row>
    <row r="162" spans="1:9" x14ac:dyDescent="0.3">
      <c r="A162" s="1">
        <v>34653</v>
      </c>
      <c r="B162" s="74">
        <f>VLOOKUP($A162,FedFundsRates!$A$2:$MM$3000,MATCH(B$2,FedFundsRates!$A$2:$MM$2,0),FALSE)</f>
        <v>4.4866666666666672</v>
      </c>
      <c r="C162" s="74" t="e">
        <f>VLOOKUP($A162,NaturalRateMeasures!$A$2:$MK$3000,MATCH(C$2,NaturalRateMeasures!$A$2:$MK$2,0),FALSE)</f>
        <v>#N/A</v>
      </c>
      <c r="D162" s="74">
        <f>VLOOKUP($A162,InflationTargetMeasures!$A$2:$MM$3000,MATCH(D$2,InflationTargetMeasures!$A$2:$MM$2,0),FALSE)</f>
        <v>2</v>
      </c>
      <c r="E162" s="74" t="e">
        <f>VLOOKUP($A162,GapMeasures!$A$2:$LA$3000,MATCH(E$2,GapMeasures!$A$2:$LA$2,0),FALSE)</f>
        <v>#N/A</v>
      </c>
      <c r="F162" s="74">
        <f>VLOOKUP($A162,InflationMeasures!$A$2:$LN$3000,MATCH(F$2,InflationMeasures!$A$2:$LN$2,0),FALSE)</f>
        <v>2.2105073983106571</v>
      </c>
      <c r="G162" s="23">
        <v>34653</v>
      </c>
      <c r="H162" s="22" t="e">
        <f t="shared" si="2"/>
        <v>#N/A</v>
      </c>
      <c r="I162" s="22">
        <f>VLOOKUP($A162,FedFundsRates!$A$2:$MM$3000,MATCH("FedFundsRate",FedFundsRates!$A$2:$MM$2,0),FALSE)</f>
        <v>5.166666666666667</v>
      </c>
    </row>
    <row r="163" spans="1:9" x14ac:dyDescent="0.3">
      <c r="A163" s="1">
        <v>34745</v>
      </c>
      <c r="B163" s="74">
        <f>VLOOKUP($A163,FedFundsRates!$A$2:$MM$3000,MATCH(B$2,FedFundsRates!$A$2:$MM$2,0),FALSE)</f>
        <v>5.166666666666667</v>
      </c>
      <c r="C163" s="74" t="e">
        <f>VLOOKUP($A163,NaturalRateMeasures!$A$2:$MK$3000,MATCH(C$2,NaturalRateMeasures!$A$2:$MK$2,0),FALSE)</f>
        <v>#N/A</v>
      </c>
      <c r="D163" s="74">
        <f>VLOOKUP($A163,InflationTargetMeasures!$A$2:$MM$3000,MATCH(D$2,InflationTargetMeasures!$A$2:$MM$2,0),FALSE)</f>
        <v>2</v>
      </c>
      <c r="E163" s="74" t="e">
        <f>VLOOKUP($A163,GapMeasures!$A$2:$LA$3000,MATCH(E$2,GapMeasures!$A$2:$LA$2,0),FALSE)</f>
        <v>#N/A</v>
      </c>
      <c r="F163" s="74">
        <f>VLOOKUP($A163,InflationMeasures!$A$2:$LN$3000,MATCH(F$2,InflationMeasures!$A$2:$LN$2,0),FALSE)</f>
        <v>2.2825195676481336</v>
      </c>
      <c r="G163" s="23">
        <v>34745</v>
      </c>
      <c r="H163" s="22" t="e">
        <f t="shared" si="2"/>
        <v>#N/A</v>
      </c>
      <c r="I163" s="22">
        <f>VLOOKUP($A163,FedFundsRates!$A$2:$MM$3000,MATCH("FedFundsRate",FedFundsRates!$A$2:$MM$2,0),FALSE)</f>
        <v>5.81</v>
      </c>
    </row>
    <row r="164" spans="1:9" x14ac:dyDescent="0.3">
      <c r="A164" s="1">
        <v>34834</v>
      </c>
      <c r="B164" s="74">
        <f>VLOOKUP($A164,FedFundsRates!$A$2:$MM$3000,MATCH(B$2,FedFundsRates!$A$2:$MM$2,0),FALSE)</f>
        <v>5.81</v>
      </c>
      <c r="C164" s="74" t="e">
        <f>VLOOKUP($A164,NaturalRateMeasures!$A$2:$MK$3000,MATCH(C$2,NaturalRateMeasures!$A$2:$MK$2,0),FALSE)</f>
        <v>#N/A</v>
      </c>
      <c r="D164" s="74">
        <f>VLOOKUP($A164,InflationTargetMeasures!$A$2:$MM$3000,MATCH(D$2,InflationTargetMeasures!$A$2:$MM$2,0),FALSE)</f>
        <v>2</v>
      </c>
      <c r="E164" s="74" t="e">
        <f>VLOOKUP($A164,GapMeasures!$A$2:$LA$3000,MATCH(E$2,GapMeasures!$A$2:$LA$2,0),FALSE)</f>
        <v>#N/A</v>
      </c>
      <c r="F164" s="74">
        <f>VLOOKUP($A164,InflationMeasures!$A$2:$LN$3000,MATCH(F$2,InflationMeasures!$A$2:$LN$2,0),FALSE)</f>
        <v>2.2021147409886588</v>
      </c>
      <c r="G164" s="23">
        <v>34834</v>
      </c>
      <c r="H164" s="22" t="e">
        <f t="shared" si="2"/>
        <v>#N/A</v>
      </c>
      <c r="I164" s="22">
        <f>VLOOKUP($A164,FedFundsRates!$A$2:$MM$3000,MATCH("FedFundsRate",FedFundsRates!$A$2:$MM$2,0),FALSE)</f>
        <v>6.02</v>
      </c>
    </row>
    <row r="165" spans="1:9" x14ac:dyDescent="0.3">
      <c r="A165" s="1">
        <v>34926</v>
      </c>
      <c r="B165" s="74">
        <f>VLOOKUP($A165,FedFundsRates!$A$2:$MM$3000,MATCH(B$2,FedFundsRates!$A$2:$MM$2,0),FALSE)</f>
        <v>6.02</v>
      </c>
      <c r="C165" s="74" t="e">
        <f>VLOOKUP($A165,NaturalRateMeasures!$A$2:$MK$3000,MATCH(C$2,NaturalRateMeasures!$A$2:$MK$2,0),FALSE)</f>
        <v>#N/A</v>
      </c>
      <c r="D165" s="74">
        <f>VLOOKUP($A165,InflationTargetMeasures!$A$2:$MM$3000,MATCH(D$2,InflationTargetMeasures!$A$2:$MM$2,0),FALSE)</f>
        <v>2</v>
      </c>
      <c r="E165" s="74" t="e">
        <f>VLOOKUP($A165,GapMeasures!$A$2:$LA$3000,MATCH(E$2,GapMeasures!$A$2:$LA$2,0),FALSE)</f>
        <v>#N/A</v>
      </c>
      <c r="F165" s="74">
        <f>VLOOKUP($A165,InflationMeasures!$A$2:$LN$3000,MATCH(F$2,InflationMeasures!$A$2:$LN$2,0),FALSE)</f>
        <v>2.1191994462689268</v>
      </c>
      <c r="G165" s="23">
        <v>34926</v>
      </c>
      <c r="H165" s="22" t="e">
        <f t="shared" si="2"/>
        <v>#N/A</v>
      </c>
      <c r="I165" s="22">
        <f>VLOOKUP($A165,FedFundsRates!$A$2:$MM$3000,MATCH("FedFundsRate",FedFundsRates!$A$2:$MM$2,0),FALSE)</f>
        <v>5.7966666666666669</v>
      </c>
    </row>
    <row r="166" spans="1:9" x14ac:dyDescent="0.3">
      <c r="A166" s="1">
        <v>35018</v>
      </c>
      <c r="B166" s="74">
        <f>VLOOKUP($A166,FedFundsRates!$A$2:$MM$3000,MATCH(B$2,FedFundsRates!$A$2:$MM$2,0),FALSE)</f>
        <v>5.7966666666666669</v>
      </c>
      <c r="C166" s="74" t="e">
        <f>VLOOKUP($A166,NaturalRateMeasures!$A$2:$MK$3000,MATCH(C$2,NaturalRateMeasures!$A$2:$MK$2,0),FALSE)</f>
        <v>#N/A</v>
      </c>
      <c r="D166" s="74">
        <f>VLOOKUP($A166,InflationTargetMeasures!$A$2:$MM$3000,MATCH(D$2,InflationTargetMeasures!$A$2:$MM$2,0),FALSE)</f>
        <v>2</v>
      </c>
      <c r="E166" s="74" t="e">
        <f>VLOOKUP($A166,GapMeasures!$A$2:$LA$3000,MATCH(E$2,GapMeasures!$A$2:$LA$2,0),FALSE)</f>
        <v>#N/A</v>
      </c>
      <c r="F166" s="74">
        <f>VLOOKUP($A166,InflationMeasures!$A$2:$LN$3000,MATCH(F$2,InflationMeasures!$A$2:$LN$2,0),FALSE)</f>
        <v>2.112882428789109</v>
      </c>
      <c r="G166" s="23">
        <v>35018</v>
      </c>
      <c r="H166" s="22" t="e">
        <f t="shared" si="2"/>
        <v>#N/A</v>
      </c>
      <c r="I166" s="22">
        <f>VLOOKUP($A166,FedFundsRates!$A$2:$MM$3000,MATCH("FedFundsRate",FedFundsRates!$A$2:$MM$2,0),FALSE)</f>
        <v>5.7199999999999989</v>
      </c>
    </row>
    <row r="167" spans="1:9" x14ac:dyDescent="0.3">
      <c r="A167" s="1">
        <v>35110</v>
      </c>
      <c r="B167" s="74">
        <f>VLOOKUP($A167,FedFundsRates!$A$2:$MM$3000,MATCH(B$2,FedFundsRates!$A$2:$MM$2,0),FALSE)</f>
        <v>5.7199999999999989</v>
      </c>
      <c r="C167" s="74" t="e">
        <f>VLOOKUP($A167,NaturalRateMeasures!$A$2:$MK$3000,MATCH(C$2,NaturalRateMeasures!$A$2:$MK$2,0),FALSE)</f>
        <v>#N/A</v>
      </c>
      <c r="D167" s="74">
        <f>VLOOKUP($A167,InflationTargetMeasures!$A$2:$MM$3000,MATCH(D$2,InflationTargetMeasures!$A$2:$MM$2,0),FALSE)</f>
        <v>2</v>
      </c>
      <c r="E167" s="74" t="e">
        <f>VLOOKUP($A167,GapMeasures!$A$2:$LA$3000,MATCH(E$2,GapMeasures!$A$2:$LA$2,0),FALSE)</f>
        <v>#N/A</v>
      </c>
      <c r="F167" s="74">
        <f>VLOOKUP($A167,InflationMeasures!$A$2:$LN$3000,MATCH(F$2,InflationMeasures!$A$2:$LN$2,0),FALSE)</f>
        <v>1.9794187097338378</v>
      </c>
      <c r="G167" s="23">
        <v>35110</v>
      </c>
      <c r="H167" s="22" t="e">
        <f t="shared" si="2"/>
        <v>#N/A</v>
      </c>
      <c r="I167" s="22">
        <f>VLOOKUP($A167,FedFundsRates!$A$2:$MM$3000,MATCH("FedFundsRate",FedFundsRates!$A$2:$MM$2,0),FALSE)</f>
        <v>5.3633333333333333</v>
      </c>
    </row>
    <row r="168" spans="1:9" x14ac:dyDescent="0.3">
      <c r="A168" s="1">
        <v>35200</v>
      </c>
      <c r="B168" s="74">
        <f>VLOOKUP($A168,FedFundsRates!$A$2:$MM$3000,MATCH(B$2,FedFundsRates!$A$2:$MM$2,0),FALSE)</f>
        <v>5.3633333333333333</v>
      </c>
      <c r="C168" s="74" t="e">
        <f>VLOOKUP($A168,NaturalRateMeasures!$A$2:$MK$3000,MATCH(C$2,NaturalRateMeasures!$A$2:$MK$2,0),FALSE)</f>
        <v>#N/A</v>
      </c>
      <c r="D168" s="74">
        <f>VLOOKUP($A168,InflationTargetMeasures!$A$2:$MM$3000,MATCH(D$2,InflationTargetMeasures!$A$2:$MM$2,0),FALSE)</f>
        <v>2</v>
      </c>
      <c r="E168" s="74" t="e">
        <f>VLOOKUP($A168,GapMeasures!$A$2:$LA$3000,MATCH(E$2,GapMeasures!$A$2:$LA$2,0),FALSE)</f>
        <v>#N/A</v>
      </c>
      <c r="F168" s="74">
        <f>VLOOKUP($A168,InflationMeasures!$A$2:$LN$3000,MATCH(F$2,InflationMeasures!$A$2:$LN$2,0),FALSE)</f>
        <v>1.8590700302841601</v>
      </c>
      <c r="G168" s="23">
        <v>35200</v>
      </c>
      <c r="H168" s="22" t="e">
        <f t="shared" si="2"/>
        <v>#N/A</v>
      </c>
      <c r="I168" s="22">
        <f>VLOOKUP($A168,FedFundsRates!$A$2:$MM$3000,MATCH("FedFundsRate",FedFundsRates!$A$2:$MM$2,0),FALSE)</f>
        <v>5.2433333333333332</v>
      </c>
    </row>
    <row r="169" spans="1:9" x14ac:dyDescent="0.3">
      <c r="A169" s="1">
        <v>35292</v>
      </c>
      <c r="B169" s="74">
        <f>VLOOKUP($A169,FedFundsRates!$A$2:$MM$3000,MATCH(B$2,FedFundsRates!$A$2:$MM$2,0),FALSE)</f>
        <v>5.2433333333333332</v>
      </c>
      <c r="C169" s="74" t="e">
        <f>VLOOKUP($A169,NaturalRateMeasures!$A$2:$MK$3000,MATCH(C$2,NaturalRateMeasures!$A$2:$MK$2,0),FALSE)</f>
        <v>#N/A</v>
      </c>
      <c r="D169" s="74">
        <f>VLOOKUP($A169,InflationTargetMeasures!$A$2:$MM$3000,MATCH(D$2,InflationTargetMeasures!$A$2:$MM$2,0),FALSE)</f>
        <v>2</v>
      </c>
      <c r="E169" s="74" t="e">
        <f>VLOOKUP($A169,GapMeasures!$A$2:$LA$3000,MATCH(E$2,GapMeasures!$A$2:$LA$2,0),FALSE)</f>
        <v>#N/A</v>
      </c>
      <c r="F169" s="74">
        <f>VLOOKUP($A169,InflationMeasures!$A$2:$LN$3000,MATCH(F$2,InflationMeasures!$A$2:$LN$2,0),FALSE)</f>
        <v>1.8387124686337408</v>
      </c>
      <c r="G169" s="23">
        <v>35292</v>
      </c>
      <c r="H169" s="22" t="e">
        <f t="shared" si="2"/>
        <v>#N/A</v>
      </c>
      <c r="I169" s="22">
        <f>VLOOKUP($A169,FedFundsRates!$A$2:$MM$3000,MATCH("FedFundsRate",FedFundsRates!$A$2:$MM$2,0),FALSE)</f>
        <v>5.3066666666666675</v>
      </c>
    </row>
    <row r="170" spans="1:9" x14ac:dyDescent="0.3">
      <c r="A170" s="1">
        <v>35384</v>
      </c>
      <c r="B170" s="74">
        <f>VLOOKUP($A170,FedFundsRates!$A$2:$MM$3000,MATCH(B$2,FedFundsRates!$A$2:$MM$2,0),FALSE)</f>
        <v>5.3066666666666675</v>
      </c>
      <c r="C170" s="74" t="e">
        <f>VLOOKUP($A170,NaturalRateMeasures!$A$2:$MK$3000,MATCH(C$2,NaturalRateMeasures!$A$2:$MK$2,0),FALSE)</f>
        <v>#N/A</v>
      </c>
      <c r="D170" s="74">
        <f>VLOOKUP($A170,InflationTargetMeasures!$A$2:$MM$3000,MATCH(D$2,InflationTargetMeasures!$A$2:$MM$2,0),FALSE)</f>
        <v>2</v>
      </c>
      <c r="E170" s="74" t="e">
        <f>VLOOKUP($A170,GapMeasures!$A$2:$LA$3000,MATCH(E$2,GapMeasures!$A$2:$LA$2,0),FALSE)</f>
        <v>#N/A</v>
      </c>
      <c r="F170" s="74">
        <f>VLOOKUP($A170,InflationMeasures!$A$2:$LN$3000,MATCH(F$2,InflationMeasures!$A$2:$LN$2,0),FALSE)</f>
        <v>1.9070167886354072</v>
      </c>
      <c r="G170" s="23">
        <v>35384</v>
      </c>
      <c r="H170" s="22" t="e">
        <f t="shared" si="2"/>
        <v>#N/A</v>
      </c>
      <c r="I170" s="22">
        <f>VLOOKUP($A170,FedFundsRates!$A$2:$MM$3000,MATCH("FedFundsRate",FedFundsRates!$A$2:$MM$2,0),FALSE)</f>
        <v>5.28</v>
      </c>
    </row>
    <row r="171" spans="1:9" x14ac:dyDescent="0.3">
      <c r="A171" s="1">
        <v>35476</v>
      </c>
      <c r="B171" s="74">
        <f>VLOOKUP($A171,FedFundsRates!$A$2:$MM$3000,MATCH(B$2,FedFundsRates!$A$2:$MM$2,0),FALSE)</f>
        <v>5.28</v>
      </c>
      <c r="C171" s="74" t="e">
        <f>VLOOKUP($A171,NaturalRateMeasures!$A$2:$MK$3000,MATCH(C$2,NaturalRateMeasures!$A$2:$MK$2,0),FALSE)</f>
        <v>#N/A</v>
      </c>
      <c r="D171" s="74">
        <f>VLOOKUP($A171,InflationTargetMeasures!$A$2:$MM$3000,MATCH(D$2,InflationTargetMeasures!$A$2:$MM$2,0),FALSE)</f>
        <v>2</v>
      </c>
      <c r="E171" s="74" t="e">
        <f>VLOOKUP($A171,GapMeasures!$A$2:$LA$3000,MATCH(E$2,GapMeasures!$A$2:$LA$2,0),FALSE)</f>
        <v>#N/A</v>
      </c>
      <c r="F171" s="74">
        <f>VLOOKUP($A171,InflationMeasures!$A$2:$LN$3000,MATCH(F$2,InflationMeasures!$A$2:$LN$2,0),FALSE)</f>
        <v>1.9066948716482734</v>
      </c>
      <c r="G171" s="23">
        <v>35476</v>
      </c>
      <c r="H171" s="22" t="e">
        <f t="shared" si="2"/>
        <v>#N/A</v>
      </c>
      <c r="I171" s="22">
        <f>VLOOKUP($A171,FedFundsRates!$A$2:$MM$3000,MATCH("FedFundsRate",FedFundsRates!$A$2:$MM$2,0),FALSE)</f>
        <v>5.2766666666666673</v>
      </c>
    </row>
    <row r="172" spans="1:9" x14ac:dyDescent="0.3">
      <c r="A172" s="1">
        <v>35565</v>
      </c>
      <c r="B172" s="74">
        <f>VLOOKUP($A172,FedFundsRates!$A$2:$MM$3000,MATCH(B$2,FedFundsRates!$A$2:$MM$2,0),FALSE)</f>
        <v>5.2766666666666673</v>
      </c>
      <c r="C172" s="74" t="e">
        <f>VLOOKUP($A172,NaturalRateMeasures!$A$2:$MK$3000,MATCH(C$2,NaturalRateMeasures!$A$2:$MK$2,0),FALSE)</f>
        <v>#N/A</v>
      </c>
      <c r="D172" s="74">
        <f>VLOOKUP($A172,InflationTargetMeasures!$A$2:$MM$3000,MATCH(D$2,InflationTargetMeasures!$A$2:$MM$2,0),FALSE)</f>
        <v>2</v>
      </c>
      <c r="E172" s="74" t="e">
        <f>VLOOKUP($A172,GapMeasures!$A$2:$LA$3000,MATCH(E$2,GapMeasures!$A$2:$LA$2,0),FALSE)</f>
        <v>#N/A</v>
      </c>
      <c r="F172" s="74">
        <f>VLOOKUP($A172,InflationMeasures!$A$2:$LN$3000,MATCH(F$2,InflationMeasures!$A$2:$LN$2,0),FALSE)</f>
        <v>1.9545920109252268</v>
      </c>
      <c r="G172" s="23">
        <v>35565</v>
      </c>
      <c r="H172" s="22" t="e">
        <f t="shared" si="2"/>
        <v>#N/A</v>
      </c>
      <c r="I172" s="22">
        <f>VLOOKUP($A172,FedFundsRates!$A$2:$MM$3000,MATCH("FedFundsRate",FedFundsRates!$A$2:$MM$2,0),FALSE)</f>
        <v>5.5233333333333334</v>
      </c>
    </row>
    <row r="173" spans="1:9" x14ac:dyDescent="0.3">
      <c r="A173" s="1">
        <v>35657</v>
      </c>
      <c r="B173" s="74">
        <f>VLOOKUP($A173,FedFundsRates!$A$2:$MM$3000,MATCH(B$2,FedFundsRates!$A$2:$MM$2,0),FALSE)</f>
        <v>5.5233333333333334</v>
      </c>
      <c r="C173" s="74" t="e">
        <f>VLOOKUP($A173,NaturalRateMeasures!$A$2:$MK$3000,MATCH(C$2,NaturalRateMeasures!$A$2:$MK$2,0),FALSE)</f>
        <v>#N/A</v>
      </c>
      <c r="D173" s="74">
        <f>VLOOKUP($A173,InflationTargetMeasures!$A$2:$MM$3000,MATCH(D$2,InflationTargetMeasures!$A$2:$MM$2,0),FALSE)</f>
        <v>2</v>
      </c>
      <c r="E173" s="74" t="e">
        <f>VLOOKUP($A173,GapMeasures!$A$2:$LA$3000,MATCH(E$2,GapMeasures!$A$2:$LA$2,0),FALSE)</f>
        <v>#N/A</v>
      </c>
      <c r="F173" s="74">
        <f>VLOOKUP($A173,InflationMeasures!$A$2:$LN$3000,MATCH(F$2,InflationMeasures!$A$2:$LN$2,0),FALSE)</f>
        <v>1.7276293243836394</v>
      </c>
      <c r="G173" s="23">
        <v>35657</v>
      </c>
      <c r="H173" s="22" t="e">
        <f t="shared" si="2"/>
        <v>#N/A</v>
      </c>
      <c r="I173" s="22">
        <f>VLOOKUP($A173,FedFundsRates!$A$2:$MM$3000,MATCH("FedFundsRate",FedFundsRates!$A$2:$MM$2,0),FALSE)</f>
        <v>5.5333333333333323</v>
      </c>
    </row>
    <row r="174" spans="1:9" x14ac:dyDescent="0.3">
      <c r="A174" s="1">
        <v>35749</v>
      </c>
      <c r="B174" s="74">
        <f>VLOOKUP($A174,FedFundsRates!$A$2:$MM$3000,MATCH(B$2,FedFundsRates!$A$2:$MM$2,0),FALSE)</f>
        <v>5.5333333333333323</v>
      </c>
      <c r="C174" s="74" t="e">
        <f>VLOOKUP($A174,NaturalRateMeasures!$A$2:$MK$3000,MATCH(C$2,NaturalRateMeasures!$A$2:$MK$2,0),FALSE)</f>
        <v>#N/A</v>
      </c>
      <c r="D174" s="74">
        <f>VLOOKUP($A174,InflationTargetMeasures!$A$2:$MM$3000,MATCH(D$2,InflationTargetMeasures!$A$2:$MM$2,0),FALSE)</f>
        <v>2</v>
      </c>
      <c r="E174" s="74" t="e">
        <f>VLOOKUP($A174,GapMeasures!$A$2:$LA$3000,MATCH(E$2,GapMeasures!$A$2:$LA$2,0),FALSE)</f>
        <v>#N/A</v>
      </c>
      <c r="F174" s="74">
        <f>VLOOKUP($A174,InflationMeasures!$A$2:$LN$3000,MATCH(F$2,InflationMeasures!$A$2:$LN$2,0),FALSE)</f>
        <v>1.4728452949210658</v>
      </c>
      <c r="G174" s="23">
        <v>35749</v>
      </c>
      <c r="H174" s="22" t="e">
        <f t="shared" si="2"/>
        <v>#N/A</v>
      </c>
      <c r="I174" s="22">
        <f>VLOOKUP($A174,FedFundsRates!$A$2:$MM$3000,MATCH("FedFundsRate",FedFundsRates!$A$2:$MM$2,0),FALSE)</f>
        <v>5.5066666666666668</v>
      </c>
    </row>
    <row r="175" spans="1:9" x14ac:dyDescent="0.3">
      <c r="A175" s="1">
        <v>35841</v>
      </c>
      <c r="B175" s="74">
        <f>VLOOKUP($A175,FedFundsRates!$A$2:$MM$3000,MATCH(B$2,FedFundsRates!$A$2:$MM$2,0),FALSE)</f>
        <v>5.5066666666666668</v>
      </c>
      <c r="C175" s="74" t="e">
        <f>VLOOKUP($A175,NaturalRateMeasures!$A$2:$MK$3000,MATCH(C$2,NaturalRateMeasures!$A$2:$MK$2,0),FALSE)</f>
        <v>#N/A</v>
      </c>
      <c r="D175" s="74">
        <f>VLOOKUP($A175,InflationTargetMeasures!$A$2:$MM$3000,MATCH(D$2,InflationTargetMeasures!$A$2:$MM$2,0),FALSE)</f>
        <v>2</v>
      </c>
      <c r="E175" s="74" t="e">
        <f>VLOOKUP($A175,GapMeasures!$A$2:$LA$3000,MATCH(E$2,GapMeasures!$A$2:$LA$2,0),FALSE)</f>
        <v>#N/A</v>
      </c>
      <c r="F175" s="74">
        <f>VLOOKUP($A175,InflationMeasures!$A$2:$LN$3000,MATCH(F$2,InflationMeasures!$A$2:$LN$2,0),FALSE)</f>
        <v>1.3731100451625622</v>
      </c>
      <c r="G175" s="23">
        <v>35841</v>
      </c>
      <c r="H175" s="22" t="e">
        <f t="shared" si="2"/>
        <v>#N/A</v>
      </c>
      <c r="I175" s="22">
        <f>VLOOKUP($A175,FedFundsRates!$A$2:$MM$3000,MATCH("FedFundsRate",FedFundsRates!$A$2:$MM$2,0),FALSE)</f>
        <v>5.5200000000000005</v>
      </c>
    </row>
    <row r="176" spans="1:9" x14ac:dyDescent="0.3">
      <c r="A176" s="1">
        <v>35930</v>
      </c>
      <c r="B176" s="74">
        <f>VLOOKUP($A176,FedFundsRates!$A$2:$MM$3000,MATCH(B$2,FedFundsRates!$A$2:$MM$2,0),FALSE)</f>
        <v>5.5200000000000005</v>
      </c>
      <c r="C176" s="74" t="e">
        <f>VLOOKUP($A176,NaturalRateMeasures!$A$2:$MK$3000,MATCH(C$2,NaturalRateMeasures!$A$2:$MK$2,0),FALSE)</f>
        <v>#N/A</v>
      </c>
      <c r="D176" s="74">
        <f>VLOOKUP($A176,InflationTargetMeasures!$A$2:$MM$3000,MATCH(D$2,InflationTargetMeasures!$A$2:$MM$2,0),FALSE)</f>
        <v>2</v>
      </c>
      <c r="E176" s="74" t="e">
        <f>VLOOKUP($A176,GapMeasures!$A$2:$LA$3000,MATCH(E$2,GapMeasures!$A$2:$LA$2,0),FALSE)</f>
        <v>#N/A</v>
      </c>
      <c r="F176" s="74">
        <f>VLOOKUP($A176,InflationMeasures!$A$2:$LN$3000,MATCH(F$2,InflationMeasures!$A$2:$LN$2,0),FALSE)</f>
        <v>1.1552951025533664</v>
      </c>
      <c r="G176" s="23">
        <v>35930</v>
      </c>
      <c r="H176" s="22" t="e">
        <f t="shared" si="2"/>
        <v>#N/A</v>
      </c>
      <c r="I176" s="22">
        <f>VLOOKUP($A176,FedFundsRates!$A$2:$MM$3000,MATCH("FedFundsRate",FedFundsRates!$A$2:$MM$2,0),FALSE)</f>
        <v>5.5</v>
      </c>
    </row>
    <row r="177" spans="1:9" x14ac:dyDescent="0.3">
      <c r="A177" s="1">
        <v>36022</v>
      </c>
      <c r="B177" s="74">
        <f>VLOOKUP($A177,FedFundsRates!$A$2:$MM$3000,MATCH(B$2,FedFundsRates!$A$2:$MM$2,0),FALSE)</f>
        <v>5.5</v>
      </c>
      <c r="C177" s="74" t="e">
        <f>VLOOKUP($A177,NaturalRateMeasures!$A$2:$MK$3000,MATCH(C$2,NaturalRateMeasures!$A$2:$MK$2,0),FALSE)</f>
        <v>#N/A</v>
      </c>
      <c r="D177" s="74">
        <f>VLOOKUP($A177,InflationTargetMeasures!$A$2:$MM$3000,MATCH(D$2,InflationTargetMeasures!$A$2:$MM$2,0),FALSE)</f>
        <v>2</v>
      </c>
      <c r="E177" s="74" t="e">
        <f>VLOOKUP($A177,GapMeasures!$A$2:$LA$3000,MATCH(E$2,GapMeasures!$A$2:$LA$2,0),FALSE)</f>
        <v>#N/A</v>
      </c>
      <c r="F177" s="74">
        <f>VLOOKUP($A177,InflationMeasures!$A$2:$LN$3000,MATCH(F$2,InflationMeasures!$A$2:$LN$2,0),FALSE)</f>
        <v>1.2792850480949802</v>
      </c>
      <c r="G177" s="23">
        <v>36022</v>
      </c>
      <c r="H177" s="22" t="e">
        <f t="shared" si="2"/>
        <v>#N/A</v>
      </c>
      <c r="I177" s="22">
        <f>VLOOKUP($A177,FedFundsRates!$A$2:$MM$3000,MATCH("FedFundsRate",FedFundsRates!$A$2:$MM$2,0),FALSE)</f>
        <v>5.5333333333333341</v>
      </c>
    </row>
    <row r="178" spans="1:9" x14ac:dyDescent="0.3">
      <c r="A178" s="1">
        <v>36114</v>
      </c>
      <c r="B178" s="74">
        <f>VLOOKUP($A178,FedFundsRates!$A$2:$MM$3000,MATCH(B$2,FedFundsRates!$A$2:$MM$2,0),FALSE)</f>
        <v>5.5333333333333341</v>
      </c>
      <c r="C178" s="74" t="e">
        <f>VLOOKUP($A178,NaturalRateMeasures!$A$2:$MK$3000,MATCH(C$2,NaturalRateMeasures!$A$2:$MK$2,0),FALSE)</f>
        <v>#N/A</v>
      </c>
      <c r="D178" s="74">
        <f>VLOOKUP($A178,InflationTargetMeasures!$A$2:$MM$3000,MATCH(D$2,InflationTargetMeasures!$A$2:$MM$2,0),FALSE)</f>
        <v>2</v>
      </c>
      <c r="E178" s="74" t="e">
        <f>VLOOKUP($A178,GapMeasures!$A$2:$LA$3000,MATCH(E$2,GapMeasures!$A$2:$LA$2,0),FALSE)</f>
        <v>#N/A</v>
      </c>
      <c r="F178" s="74">
        <f>VLOOKUP($A178,InflationMeasures!$A$2:$LN$3000,MATCH(F$2,InflationMeasures!$A$2:$LN$2,0),FALSE)</f>
        <v>1.2794005411780995</v>
      </c>
      <c r="G178" s="23">
        <v>36114</v>
      </c>
      <c r="H178" s="22" t="e">
        <f t="shared" si="2"/>
        <v>#N/A</v>
      </c>
      <c r="I178" s="22">
        <f>VLOOKUP($A178,FedFundsRates!$A$2:$MM$3000,MATCH("FedFundsRate",FedFundsRates!$A$2:$MM$2,0),FALSE)</f>
        <v>4.8600000000000003</v>
      </c>
    </row>
    <row r="179" spans="1:9" x14ac:dyDescent="0.3">
      <c r="A179" s="1">
        <v>36206</v>
      </c>
      <c r="B179" s="74">
        <f>VLOOKUP($A179,FedFundsRates!$A$2:$MM$3000,MATCH(B$2,FedFundsRates!$A$2:$MM$2,0),FALSE)</f>
        <v>4.8600000000000003</v>
      </c>
      <c r="C179" s="74" t="e">
        <f>VLOOKUP($A179,NaturalRateMeasures!$A$2:$MK$3000,MATCH(C$2,NaturalRateMeasures!$A$2:$MK$2,0),FALSE)</f>
        <v>#N/A</v>
      </c>
      <c r="D179" s="74">
        <f>VLOOKUP($A179,InflationTargetMeasures!$A$2:$MM$3000,MATCH(D$2,InflationTargetMeasures!$A$2:$MM$2,0),FALSE)</f>
        <v>2</v>
      </c>
      <c r="E179" s="74" t="e">
        <f>VLOOKUP($A179,GapMeasures!$A$2:$LA$3000,MATCH(E$2,GapMeasures!$A$2:$LA$2,0),FALSE)</f>
        <v>#N/A</v>
      </c>
      <c r="F179" s="74">
        <f>VLOOKUP($A179,InflationMeasures!$A$2:$LN$3000,MATCH(F$2,InflationMeasures!$A$2:$LN$2,0),FALSE)</f>
        <v>1.2369080066964688</v>
      </c>
      <c r="G179" s="23">
        <v>36206</v>
      </c>
      <c r="H179" s="22" t="e">
        <f t="shared" si="2"/>
        <v>#N/A</v>
      </c>
      <c r="I179" s="22">
        <f>VLOOKUP($A179,FedFundsRates!$A$2:$MM$3000,MATCH("FedFundsRate",FedFundsRates!$A$2:$MM$2,0),FALSE)</f>
        <v>4.7333333333333334</v>
      </c>
    </row>
    <row r="180" spans="1:9" x14ac:dyDescent="0.3">
      <c r="A180" s="1">
        <v>36295</v>
      </c>
      <c r="B180" s="74">
        <f>VLOOKUP($A180,FedFundsRates!$A$2:$MM$3000,MATCH(B$2,FedFundsRates!$A$2:$MM$2,0),FALSE)</f>
        <v>4.7333333333333334</v>
      </c>
      <c r="C180" s="74" t="e">
        <f>VLOOKUP($A180,NaturalRateMeasures!$A$2:$MK$3000,MATCH(C$2,NaturalRateMeasures!$A$2:$MK$2,0),FALSE)</f>
        <v>#N/A</v>
      </c>
      <c r="D180" s="74">
        <f>VLOOKUP($A180,InflationTargetMeasures!$A$2:$MM$3000,MATCH(D$2,InflationTargetMeasures!$A$2:$MM$2,0),FALSE)</f>
        <v>2</v>
      </c>
      <c r="E180" s="74" t="e">
        <f>VLOOKUP($A180,GapMeasures!$A$2:$LA$3000,MATCH(E$2,GapMeasures!$A$2:$LA$2,0),FALSE)</f>
        <v>#N/A</v>
      </c>
      <c r="F180" s="74">
        <f>VLOOKUP($A180,InflationMeasures!$A$2:$LN$3000,MATCH(F$2,InflationMeasures!$A$2:$LN$2,0),FALSE)</f>
        <v>1.2786559629231142</v>
      </c>
      <c r="G180" s="23">
        <v>36295</v>
      </c>
      <c r="H180" s="22" t="e">
        <f t="shared" si="2"/>
        <v>#N/A</v>
      </c>
      <c r="I180" s="22">
        <f>VLOOKUP($A180,FedFundsRates!$A$2:$MM$3000,MATCH("FedFundsRate",FedFundsRates!$A$2:$MM$2,0),FALSE)</f>
        <v>4.746666666666667</v>
      </c>
    </row>
    <row r="181" spans="1:9" x14ac:dyDescent="0.3">
      <c r="A181" s="1">
        <v>36387</v>
      </c>
      <c r="B181" s="74">
        <f>VLOOKUP($A181,FedFundsRates!$A$2:$MM$3000,MATCH(B$2,FedFundsRates!$A$2:$MM$2,0),FALSE)</f>
        <v>4.746666666666667</v>
      </c>
      <c r="C181" s="74" t="e">
        <f>VLOOKUP($A181,NaturalRateMeasures!$A$2:$MK$3000,MATCH(C$2,NaturalRateMeasures!$A$2:$MK$2,0),FALSE)</f>
        <v>#N/A</v>
      </c>
      <c r="D181" s="74">
        <f>VLOOKUP($A181,InflationTargetMeasures!$A$2:$MM$3000,MATCH(D$2,InflationTargetMeasures!$A$2:$MM$2,0),FALSE)</f>
        <v>2</v>
      </c>
      <c r="E181" s="74" t="e">
        <f>VLOOKUP($A181,GapMeasures!$A$2:$LA$3000,MATCH(E$2,GapMeasures!$A$2:$LA$2,0),FALSE)</f>
        <v>#N/A</v>
      </c>
      <c r="F181" s="74">
        <f>VLOOKUP($A181,InflationMeasures!$A$2:$LN$3000,MATCH(F$2,InflationMeasures!$A$2:$LN$2,0),FALSE)</f>
        <v>1.2906152069932286</v>
      </c>
      <c r="G181" s="23">
        <v>36387</v>
      </c>
      <c r="H181" s="22" t="e">
        <f t="shared" si="2"/>
        <v>#N/A</v>
      </c>
      <c r="I181" s="22">
        <f>VLOOKUP($A181,FedFundsRates!$A$2:$MM$3000,MATCH("FedFundsRate",FedFundsRates!$A$2:$MM$2,0),FALSE)</f>
        <v>5.0933333333333337</v>
      </c>
    </row>
    <row r="182" spans="1:9" x14ac:dyDescent="0.3">
      <c r="A182" s="1">
        <v>36479</v>
      </c>
      <c r="B182" s="74">
        <f>VLOOKUP($A182,FedFundsRates!$A$2:$MM$3000,MATCH(B$2,FedFundsRates!$A$2:$MM$2,0),FALSE)</f>
        <v>5.0933333333333337</v>
      </c>
      <c r="C182" s="74" t="e">
        <f>VLOOKUP($A182,NaturalRateMeasures!$A$2:$MK$3000,MATCH(C$2,NaturalRateMeasures!$A$2:$MK$2,0),FALSE)</f>
        <v>#N/A</v>
      </c>
      <c r="D182" s="74">
        <f>VLOOKUP($A182,InflationTargetMeasures!$A$2:$MM$3000,MATCH(D$2,InflationTargetMeasures!$A$2:$MM$2,0),FALSE)</f>
        <v>2</v>
      </c>
      <c r="E182" s="74" t="e">
        <f>VLOOKUP($A182,GapMeasures!$A$2:$LA$3000,MATCH(E$2,GapMeasures!$A$2:$LA$2,0),FALSE)</f>
        <v>#N/A</v>
      </c>
      <c r="F182" s="74">
        <f>VLOOKUP($A182,InflationMeasures!$A$2:$LN$3000,MATCH(F$2,InflationMeasures!$A$2:$LN$2,0),FALSE)</f>
        <v>1.4454628906517719</v>
      </c>
      <c r="G182" s="23">
        <v>36479</v>
      </c>
      <c r="H182" s="22" t="e">
        <f t="shared" si="2"/>
        <v>#N/A</v>
      </c>
      <c r="I182" s="22">
        <f>VLOOKUP($A182,FedFundsRates!$A$2:$MM$3000,MATCH("FedFundsRate",FedFundsRates!$A$2:$MM$2,0),FALSE)</f>
        <v>5.3066666666666675</v>
      </c>
    </row>
    <row r="183" spans="1:9" x14ac:dyDescent="0.3">
      <c r="A183" s="1">
        <v>36571</v>
      </c>
      <c r="B183" s="74">
        <f>VLOOKUP($A183,FedFundsRates!$A$2:$MM$3000,MATCH(B$2,FedFundsRates!$A$2:$MM$2,0),FALSE)</f>
        <v>5.3066666666666675</v>
      </c>
      <c r="C183" s="74" t="e">
        <f>VLOOKUP($A183,NaturalRateMeasures!$A$2:$MK$3000,MATCH(C$2,NaturalRateMeasures!$A$2:$MK$2,0),FALSE)</f>
        <v>#N/A</v>
      </c>
      <c r="D183" s="74">
        <f>VLOOKUP($A183,InflationTargetMeasures!$A$2:$MM$3000,MATCH(D$2,InflationTargetMeasures!$A$2:$MM$2,0),FALSE)</f>
        <v>2</v>
      </c>
      <c r="E183" s="74" t="e">
        <f>VLOOKUP($A183,GapMeasures!$A$2:$LA$3000,MATCH(E$2,GapMeasures!$A$2:$LA$2,0),FALSE)</f>
        <v>#N/A</v>
      </c>
      <c r="F183" s="74">
        <f>VLOOKUP($A183,InflationMeasures!$A$2:$LN$3000,MATCH(F$2,InflationMeasures!$A$2:$LN$2,0),FALSE)</f>
        <v>1.7206270243675714</v>
      </c>
      <c r="G183" s="23">
        <v>36571</v>
      </c>
      <c r="H183" s="22" t="e">
        <f t="shared" si="2"/>
        <v>#N/A</v>
      </c>
      <c r="I183" s="22">
        <f>VLOOKUP($A183,FedFundsRates!$A$2:$MM$3000,MATCH("FedFundsRate",FedFundsRates!$A$2:$MM$2,0),FALSE)</f>
        <v>5.6766666666666667</v>
      </c>
    </row>
    <row r="184" spans="1:9" x14ac:dyDescent="0.3">
      <c r="A184" s="1">
        <v>36661</v>
      </c>
      <c r="B184" s="74">
        <f>VLOOKUP($A184,FedFundsRates!$A$2:$MM$3000,MATCH(B$2,FedFundsRates!$A$2:$MM$2,0),FALSE)</f>
        <v>5.6766666666666667</v>
      </c>
      <c r="C184" s="74" t="e">
        <f>VLOOKUP($A184,NaturalRateMeasures!$A$2:$MK$3000,MATCH(C$2,NaturalRateMeasures!$A$2:$MK$2,0),FALSE)</f>
        <v>#N/A</v>
      </c>
      <c r="D184" s="74">
        <f>VLOOKUP($A184,InflationTargetMeasures!$A$2:$MM$3000,MATCH(D$2,InflationTargetMeasures!$A$2:$MM$2,0),FALSE)</f>
        <v>2</v>
      </c>
      <c r="E184" s="74" t="e">
        <f>VLOOKUP($A184,GapMeasures!$A$2:$LA$3000,MATCH(E$2,GapMeasures!$A$2:$LA$2,0),FALSE)</f>
        <v>#N/A</v>
      </c>
      <c r="F184" s="74">
        <f>VLOOKUP($A184,InflationMeasures!$A$2:$LN$3000,MATCH(F$2,InflationMeasures!$A$2:$LN$2,0),FALSE)</f>
        <v>1.7214845080013585</v>
      </c>
      <c r="G184" s="23">
        <v>36661</v>
      </c>
      <c r="H184" s="22" t="e">
        <f t="shared" si="2"/>
        <v>#N/A</v>
      </c>
      <c r="I184" s="22">
        <f>VLOOKUP($A184,FedFundsRates!$A$2:$MM$3000,MATCH("FedFundsRate",FedFundsRates!$A$2:$MM$2,0),FALSE)</f>
        <v>6.2733333333333334</v>
      </c>
    </row>
    <row r="185" spans="1:9" x14ac:dyDescent="0.3">
      <c r="A185" s="1">
        <v>36753</v>
      </c>
      <c r="B185" s="74">
        <f>VLOOKUP($A185,FedFundsRates!$A$2:$MM$3000,MATCH(B$2,FedFundsRates!$A$2:$MM$2,0),FALSE)</f>
        <v>6.2733333333333334</v>
      </c>
      <c r="C185" s="74" t="e">
        <f>VLOOKUP($A185,NaturalRateMeasures!$A$2:$MK$3000,MATCH(C$2,NaturalRateMeasures!$A$2:$MK$2,0),FALSE)</f>
        <v>#N/A</v>
      </c>
      <c r="D185" s="74">
        <f>VLOOKUP($A185,InflationTargetMeasures!$A$2:$MM$3000,MATCH(D$2,InflationTargetMeasures!$A$2:$MM$2,0),FALSE)</f>
        <v>2</v>
      </c>
      <c r="E185" s="74" t="e">
        <f>VLOOKUP($A185,GapMeasures!$A$2:$LA$3000,MATCH(E$2,GapMeasures!$A$2:$LA$2,0),FALSE)</f>
        <v>#N/A</v>
      </c>
      <c r="F185" s="74">
        <f>VLOOKUP($A185,InflationMeasures!$A$2:$LN$3000,MATCH(F$2,InflationMeasures!$A$2:$LN$2,0),FALSE)</f>
        <v>1.8386593391682027</v>
      </c>
      <c r="G185" s="23">
        <v>36753</v>
      </c>
      <c r="H185" s="22" t="e">
        <f t="shared" si="2"/>
        <v>#N/A</v>
      </c>
      <c r="I185" s="22">
        <f>VLOOKUP($A185,FedFundsRates!$A$2:$MM$3000,MATCH("FedFundsRate",FedFundsRates!$A$2:$MM$2,0),FALSE)</f>
        <v>6.52</v>
      </c>
    </row>
    <row r="186" spans="1:9" x14ac:dyDescent="0.3">
      <c r="A186" s="1">
        <v>36845</v>
      </c>
      <c r="B186" s="74">
        <f>VLOOKUP($A186,FedFundsRates!$A$2:$MM$3000,MATCH(B$2,FedFundsRates!$A$2:$MM$2,0),FALSE)</f>
        <v>6.52</v>
      </c>
      <c r="C186" s="74" t="e">
        <f>VLOOKUP($A186,NaturalRateMeasures!$A$2:$MK$3000,MATCH(C$2,NaturalRateMeasures!$A$2:$MK$2,0),FALSE)</f>
        <v>#N/A</v>
      </c>
      <c r="D186" s="74">
        <f>VLOOKUP($A186,InflationTargetMeasures!$A$2:$MM$3000,MATCH(D$2,InflationTargetMeasures!$A$2:$MM$2,0),FALSE)</f>
        <v>2</v>
      </c>
      <c r="E186" s="74" t="e">
        <f>VLOOKUP($A186,GapMeasures!$A$2:$LA$3000,MATCH(E$2,GapMeasures!$A$2:$LA$2,0),FALSE)</f>
        <v>#N/A</v>
      </c>
      <c r="F186" s="74">
        <f>VLOOKUP($A186,InflationMeasures!$A$2:$LN$3000,MATCH(F$2,InflationMeasures!$A$2:$LN$2,0),FALSE)</f>
        <v>1.8624564436400926</v>
      </c>
      <c r="G186" s="23">
        <v>36845</v>
      </c>
      <c r="H186" s="22" t="e">
        <f t="shared" si="2"/>
        <v>#N/A</v>
      </c>
      <c r="I186" s="22">
        <f>VLOOKUP($A186,FedFundsRates!$A$2:$MM$3000,MATCH("FedFundsRate",FedFundsRates!$A$2:$MM$2,0),FALSE)</f>
        <v>6.4733333333333336</v>
      </c>
    </row>
    <row r="187" spans="1:9" x14ac:dyDescent="0.3">
      <c r="A187" s="1">
        <v>36937</v>
      </c>
      <c r="B187" s="74">
        <f>VLOOKUP($A187,FedFundsRates!$A$2:$MM$3000,MATCH(B$2,FedFundsRates!$A$2:$MM$2,0),FALSE)</f>
        <v>6.4733333333333336</v>
      </c>
      <c r="C187" s="74" t="e">
        <f>VLOOKUP($A187,NaturalRateMeasures!$A$2:$MK$3000,MATCH(C$2,NaturalRateMeasures!$A$2:$MK$2,0),FALSE)</f>
        <v>#N/A</v>
      </c>
      <c r="D187" s="74">
        <f>VLOOKUP($A187,InflationTargetMeasures!$A$2:$MM$3000,MATCH(D$2,InflationTargetMeasures!$A$2:$MM$2,0),FALSE)</f>
        <v>2</v>
      </c>
      <c r="E187" s="74" t="e">
        <f>VLOOKUP($A187,GapMeasures!$A$2:$LA$3000,MATCH(E$2,GapMeasures!$A$2:$LA$2,0),FALSE)</f>
        <v>#N/A</v>
      </c>
      <c r="F187" s="74">
        <f>VLOOKUP($A187,InflationMeasures!$A$2:$LN$3000,MATCH(F$2,InflationMeasures!$A$2:$LN$2,0),FALSE)</f>
        <v>1.9911326078194236</v>
      </c>
      <c r="G187" s="23">
        <v>36937</v>
      </c>
      <c r="H187" s="22" t="e">
        <f t="shared" si="2"/>
        <v>#N/A</v>
      </c>
      <c r="I187" s="22">
        <f>VLOOKUP($A187,FedFundsRates!$A$2:$MM$3000,MATCH("FedFundsRate",FedFundsRates!$A$2:$MM$2,0),FALSE)</f>
        <v>5.5933333333333337</v>
      </c>
    </row>
    <row r="188" spans="1:9" x14ac:dyDescent="0.3">
      <c r="A188" s="1">
        <v>37026</v>
      </c>
      <c r="B188" s="74">
        <f>VLOOKUP($A188,FedFundsRates!$A$2:$MM$3000,MATCH(B$2,FedFundsRates!$A$2:$MM$2,0),FALSE)</f>
        <v>5.5933333333333337</v>
      </c>
      <c r="C188" s="74" t="e">
        <f>VLOOKUP($A188,NaturalRateMeasures!$A$2:$MK$3000,MATCH(C$2,NaturalRateMeasures!$A$2:$MK$2,0),FALSE)</f>
        <v>#N/A</v>
      </c>
      <c r="D188" s="74">
        <f>VLOOKUP($A188,InflationTargetMeasures!$A$2:$MM$3000,MATCH(D$2,InflationTargetMeasures!$A$2:$MM$2,0),FALSE)</f>
        <v>2</v>
      </c>
      <c r="E188" s="74" t="e">
        <f>VLOOKUP($A188,GapMeasures!$A$2:$LA$3000,MATCH(E$2,GapMeasures!$A$2:$LA$2,0),FALSE)</f>
        <v>#N/A</v>
      </c>
      <c r="F188" s="74">
        <f>VLOOKUP($A188,InflationMeasures!$A$2:$LN$3000,MATCH(F$2,InflationMeasures!$A$2:$LN$2,0),FALSE)</f>
        <v>2.0217167186600493</v>
      </c>
      <c r="G188" s="23">
        <v>37026</v>
      </c>
      <c r="H188" s="22" t="e">
        <f t="shared" si="2"/>
        <v>#N/A</v>
      </c>
      <c r="I188" s="22">
        <f>VLOOKUP($A188,FedFundsRates!$A$2:$MM$3000,MATCH("FedFundsRate",FedFundsRates!$A$2:$MM$2,0),FALSE)</f>
        <v>4.3266666666666671</v>
      </c>
    </row>
    <row r="189" spans="1:9" x14ac:dyDescent="0.3">
      <c r="A189" s="1">
        <v>37118</v>
      </c>
      <c r="B189" s="74">
        <f>VLOOKUP($A189,FedFundsRates!$A$2:$MM$3000,MATCH(B$2,FedFundsRates!$A$2:$MM$2,0),FALSE)</f>
        <v>4.3266666666666671</v>
      </c>
      <c r="C189" s="74" t="e">
        <f>VLOOKUP($A189,NaturalRateMeasures!$A$2:$MK$3000,MATCH(C$2,NaturalRateMeasures!$A$2:$MK$2,0),FALSE)</f>
        <v>#N/A</v>
      </c>
      <c r="D189" s="74">
        <f>VLOOKUP($A189,InflationTargetMeasures!$A$2:$MM$3000,MATCH(D$2,InflationTargetMeasures!$A$2:$MM$2,0),FALSE)</f>
        <v>2</v>
      </c>
      <c r="E189" s="74" t="e">
        <f>VLOOKUP($A189,GapMeasures!$A$2:$LA$3000,MATCH(E$2,GapMeasures!$A$2:$LA$2,0),FALSE)</f>
        <v>#N/A</v>
      </c>
      <c r="F189" s="74">
        <f>VLOOKUP($A189,InflationMeasures!$A$2:$LN$3000,MATCH(F$2,InflationMeasures!$A$2:$LN$2,0),FALSE)</f>
        <v>1.7921385742838192</v>
      </c>
      <c r="G189" s="23">
        <v>37118</v>
      </c>
      <c r="H189" s="22" t="e">
        <f t="shared" si="2"/>
        <v>#N/A</v>
      </c>
      <c r="I189" s="22">
        <f>VLOOKUP($A189,FedFundsRates!$A$2:$MM$3000,MATCH("FedFundsRate",FedFundsRates!$A$2:$MM$2,0),FALSE)</f>
        <v>3.4966666666666666</v>
      </c>
    </row>
    <row r="190" spans="1:9" x14ac:dyDescent="0.3">
      <c r="A190" s="1">
        <v>37210</v>
      </c>
      <c r="B190" s="74">
        <f>VLOOKUP($A190,FedFundsRates!$A$2:$MM$3000,MATCH(B$2,FedFundsRates!$A$2:$MM$2,0),FALSE)</f>
        <v>3.4966666666666666</v>
      </c>
      <c r="C190" s="74" t="e">
        <f>VLOOKUP($A190,NaturalRateMeasures!$A$2:$MK$3000,MATCH(C$2,NaturalRateMeasures!$A$2:$MK$2,0),FALSE)</f>
        <v>#N/A</v>
      </c>
      <c r="D190" s="74">
        <f>VLOOKUP($A190,InflationTargetMeasures!$A$2:$MM$3000,MATCH(D$2,InflationTargetMeasures!$A$2:$MM$2,0),FALSE)</f>
        <v>2</v>
      </c>
      <c r="E190" s="74" t="e">
        <f>VLOOKUP($A190,GapMeasures!$A$2:$LA$3000,MATCH(E$2,GapMeasures!$A$2:$LA$2,0),FALSE)</f>
        <v>#N/A</v>
      </c>
      <c r="F190" s="74">
        <f>VLOOKUP($A190,InflationMeasures!$A$2:$LN$3000,MATCH(F$2,InflationMeasures!$A$2:$LN$2,0),FALSE)</f>
        <v>1.7806711658556518</v>
      </c>
      <c r="G190" s="23">
        <v>37210</v>
      </c>
      <c r="H190" s="22" t="e">
        <f t="shared" si="2"/>
        <v>#N/A</v>
      </c>
      <c r="I190" s="22">
        <f>VLOOKUP($A190,FedFundsRates!$A$2:$MM$3000,MATCH("FedFundsRate",FedFundsRates!$A$2:$MM$2,0),FALSE)</f>
        <v>2.1333333333333333</v>
      </c>
    </row>
    <row r="191" spans="1:9" x14ac:dyDescent="0.3">
      <c r="A191" s="1">
        <v>37302</v>
      </c>
      <c r="B191" s="74">
        <f>VLOOKUP($A191,FedFundsRates!$A$2:$MM$3000,MATCH(B$2,FedFundsRates!$A$2:$MM$2,0),FALSE)</f>
        <v>2.1333333333333333</v>
      </c>
      <c r="C191" s="74" t="e">
        <f>VLOOKUP($A191,NaturalRateMeasures!$A$2:$MK$3000,MATCH(C$2,NaturalRateMeasures!$A$2:$MK$2,0),FALSE)</f>
        <v>#N/A</v>
      </c>
      <c r="D191" s="74">
        <f>VLOOKUP($A191,InflationTargetMeasures!$A$2:$MM$3000,MATCH(D$2,InflationTargetMeasures!$A$2:$MM$2,0),FALSE)</f>
        <v>2</v>
      </c>
      <c r="E191" s="74" t="e">
        <f>VLOOKUP($A191,GapMeasures!$A$2:$LA$3000,MATCH(E$2,GapMeasures!$A$2:$LA$2,0),FALSE)</f>
        <v>#N/A</v>
      </c>
      <c r="F191" s="74">
        <f>VLOOKUP($A191,InflationMeasures!$A$2:$LN$3000,MATCH(F$2,InflationMeasures!$A$2:$LN$2,0),FALSE)</f>
        <v>1.4332384866687642</v>
      </c>
      <c r="G191" s="23">
        <v>37302</v>
      </c>
      <c r="H191" s="22" t="e">
        <f t="shared" si="2"/>
        <v>#N/A</v>
      </c>
      <c r="I191" s="22">
        <f>VLOOKUP($A191,FedFundsRates!$A$2:$MM$3000,MATCH("FedFundsRate",FedFundsRates!$A$2:$MM$2,0),FALSE)</f>
        <v>1.7333333333333332</v>
      </c>
    </row>
    <row r="192" spans="1:9" x14ac:dyDescent="0.3">
      <c r="A192" s="1">
        <v>37391</v>
      </c>
      <c r="B192" s="74">
        <f>VLOOKUP($A192,FedFundsRates!$A$2:$MM$3000,MATCH(B$2,FedFundsRates!$A$2:$MM$2,0),FALSE)</f>
        <v>1.7333333333333332</v>
      </c>
      <c r="C192" s="74" t="e">
        <f>VLOOKUP($A192,NaturalRateMeasures!$A$2:$MK$3000,MATCH(C$2,NaturalRateMeasures!$A$2:$MK$2,0),FALSE)</f>
        <v>#N/A</v>
      </c>
      <c r="D192" s="74">
        <f>VLOOKUP($A192,InflationTargetMeasures!$A$2:$MM$3000,MATCH(D$2,InflationTargetMeasures!$A$2:$MM$2,0),FALSE)</f>
        <v>2</v>
      </c>
      <c r="E192" s="74" t="e">
        <f>VLOOKUP($A192,GapMeasures!$A$2:$LA$3000,MATCH(E$2,GapMeasures!$A$2:$LA$2,0),FALSE)</f>
        <v>#N/A</v>
      </c>
      <c r="F192" s="74">
        <f>VLOOKUP($A192,InflationMeasures!$A$2:$LN$3000,MATCH(F$2,InflationMeasures!$A$2:$LN$2,0),FALSE)</f>
        <v>1.6076326460977342</v>
      </c>
      <c r="G192" s="23">
        <v>37391</v>
      </c>
      <c r="H192" s="22" t="e">
        <f t="shared" si="2"/>
        <v>#N/A</v>
      </c>
      <c r="I192" s="22">
        <f>VLOOKUP($A192,FedFundsRates!$A$2:$MM$3000,MATCH("FedFundsRate",FedFundsRates!$A$2:$MM$2,0),FALSE)</f>
        <v>1.75</v>
      </c>
    </row>
    <row r="193" spans="1:9" x14ac:dyDescent="0.3">
      <c r="A193" s="1">
        <v>37483</v>
      </c>
      <c r="B193" s="74">
        <f>VLOOKUP($A193,FedFundsRates!$A$2:$MM$3000,MATCH(B$2,FedFundsRates!$A$2:$MM$2,0),FALSE)</f>
        <v>1.75</v>
      </c>
      <c r="C193" s="74" t="e">
        <f>VLOOKUP($A193,NaturalRateMeasures!$A$2:$MK$3000,MATCH(C$2,NaturalRateMeasures!$A$2:$MK$2,0),FALSE)</f>
        <v>#N/A</v>
      </c>
      <c r="D193" s="74">
        <f>VLOOKUP($A193,InflationTargetMeasures!$A$2:$MM$3000,MATCH(D$2,InflationTargetMeasures!$A$2:$MM$2,0),FALSE)</f>
        <v>2</v>
      </c>
      <c r="E193" s="74" t="e">
        <f>VLOOKUP($A193,GapMeasures!$A$2:$LA$3000,MATCH(E$2,GapMeasures!$A$2:$LA$2,0),FALSE)</f>
        <v>#N/A</v>
      </c>
      <c r="F193" s="74">
        <f>VLOOKUP($A193,InflationMeasures!$A$2:$LN$3000,MATCH(F$2,InflationMeasures!$A$2:$LN$2,0),FALSE)</f>
        <v>1.8862491000720016</v>
      </c>
      <c r="G193" s="23">
        <v>37483</v>
      </c>
      <c r="H193" s="22" t="e">
        <f t="shared" si="2"/>
        <v>#N/A</v>
      </c>
      <c r="I193" s="22">
        <f>VLOOKUP($A193,FedFundsRates!$A$2:$MM$3000,MATCH("FedFundsRate",FedFundsRates!$A$2:$MM$2,0),FALSE)</f>
        <v>1.74</v>
      </c>
    </row>
    <row r="194" spans="1:9" x14ac:dyDescent="0.3">
      <c r="A194" s="1">
        <v>37575</v>
      </c>
      <c r="B194" s="74">
        <f>VLOOKUP($A194,FedFundsRates!$A$2:$MM$3000,MATCH(B$2,FedFundsRates!$A$2:$MM$2,0),FALSE)</f>
        <v>1.74</v>
      </c>
      <c r="C194" s="74" t="e">
        <f>VLOOKUP($A194,NaturalRateMeasures!$A$2:$MK$3000,MATCH(C$2,NaturalRateMeasures!$A$2:$MK$2,0),FALSE)</f>
        <v>#N/A</v>
      </c>
      <c r="D194" s="74">
        <f>VLOOKUP($A194,InflationTargetMeasures!$A$2:$MM$3000,MATCH(D$2,InflationTargetMeasures!$A$2:$MM$2,0),FALSE)</f>
        <v>2</v>
      </c>
      <c r="E194" s="74" t="e">
        <f>VLOOKUP($A194,GapMeasures!$A$2:$LA$3000,MATCH(E$2,GapMeasures!$A$2:$LA$2,0),FALSE)</f>
        <v>#N/A</v>
      </c>
      <c r="F194" s="74">
        <f>VLOOKUP($A194,InflationMeasures!$A$2:$LN$3000,MATCH(F$2,InflationMeasures!$A$2:$LN$2,0),FALSE)</f>
        <v>1.7573341670574782</v>
      </c>
      <c r="G194" s="23">
        <v>37575</v>
      </c>
      <c r="H194" s="22" t="e">
        <f t="shared" si="2"/>
        <v>#N/A</v>
      </c>
      <c r="I194" s="22">
        <f>VLOOKUP($A194,FedFundsRates!$A$2:$MM$3000,MATCH("FedFundsRate",FedFundsRates!$A$2:$MM$2,0),FALSE)</f>
        <v>1.4433333333333334</v>
      </c>
    </row>
    <row r="195" spans="1:9" x14ac:dyDescent="0.3">
      <c r="A195" s="1">
        <v>37667</v>
      </c>
      <c r="B195" s="74">
        <f>VLOOKUP($A195,FedFundsRates!$A$2:$MM$3000,MATCH(B$2,FedFundsRates!$A$2:$MM$2,0),FALSE)</f>
        <v>1.4433333333333334</v>
      </c>
      <c r="C195" s="74" t="e">
        <f>VLOOKUP($A195,NaturalRateMeasures!$A$2:$MK$3000,MATCH(C$2,NaturalRateMeasures!$A$2:$MK$2,0),FALSE)</f>
        <v>#N/A</v>
      </c>
      <c r="D195" s="74">
        <f>VLOOKUP($A195,InflationTargetMeasures!$A$2:$MM$3000,MATCH(D$2,InflationTargetMeasures!$A$2:$MM$2,0),FALSE)</f>
        <v>2</v>
      </c>
      <c r="E195" s="74" t="e">
        <f>VLOOKUP($A195,GapMeasures!$A$2:$LA$3000,MATCH(E$2,GapMeasures!$A$2:$LA$2,0),FALSE)</f>
        <v>#N/A</v>
      </c>
      <c r="F195" s="74">
        <f>VLOOKUP($A195,InflationMeasures!$A$2:$LN$3000,MATCH(F$2,InflationMeasures!$A$2:$LN$2,0),FALSE)</f>
        <v>1.7584415584415591</v>
      </c>
      <c r="G195" s="23">
        <v>37667</v>
      </c>
      <c r="H195" s="22" t="e">
        <f t="shared" si="2"/>
        <v>#N/A</v>
      </c>
      <c r="I195" s="22">
        <f>VLOOKUP($A195,FedFundsRates!$A$2:$MM$3000,MATCH("FedFundsRate",FedFundsRates!$A$2:$MM$2,0),FALSE)</f>
        <v>1.25</v>
      </c>
    </row>
    <row r="196" spans="1:9" x14ac:dyDescent="0.3">
      <c r="A196" s="1">
        <v>37756</v>
      </c>
      <c r="B196" s="74">
        <f>VLOOKUP($A196,FedFundsRates!$A$2:$MM$3000,MATCH(B$2,FedFundsRates!$A$2:$MM$2,0),FALSE)</f>
        <v>1.25</v>
      </c>
      <c r="C196" s="74" t="e">
        <f>VLOOKUP($A196,NaturalRateMeasures!$A$2:$MK$3000,MATCH(C$2,NaturalRateMeasures!$A$2:$MK$2,0),FALSE)</f>
        <v>#N/A</v>
      </c>
      <c r="D196" s="74">
        <f>VLOOKUP($A196,InflationTargetMeasures!$A$2:$MM$3000,MATCH(D$2,InflationTargetMeasures!$A$2:$MM$2,0),FALSE)</f>
        <v>2</v>
      </c>
      <c r="E196" s="74" t="e">
        <f>VLOOKUP($A196,GapMeasures!$A$2:$LA$3000,MATCH(E$2,GapMeasures!$A$2:$LA$2,0),FALSE)</f>
        <v>#N/A</v>
      </c>
      <c r="F196" s="74">
        <f>VLOOKUP($A196,InflationMeasures!$A$2:$LN$3000,MATCH(F$2,InflationMeasures!$A$2:$LN$2,0),FALSE)</f>
        <v>1.5847799132052032</v>
      </c>
      <c r="G196" s="23">
        <v>37756</v>
      </c>
      <c r="H196" s="22" t="e">
        <f t="shared" si="2"/>
        <v>#N/A</v>
      </c>
      <c r="I196" s="22">
        <f>VLOOKUP($A196,FedFundsRates!$A$2:$MM$3000,MATCH("FedFundsRate",FedFundsRates!$A$2:$MM$2,0),FALSE)</f>
        <v>1.2466666666666668</v>
      </c>
    </row>
    <row r="197" spans="1:9" x14ac:dyDescent="0.3">
      <c r="A197" s="1">
        <v>37848</v>
      </c>
      <c r="B197" s="74">
        <f>VLOOKUP($A197,FedFundsRates!$A$2:$MM$3000,MATCH(B$2,FedFundsRates!$A$2:$MM$2,0),FALSE)</f>
        <v>1.2466666666666668</v>
      </c>
      <c r="C197" s="74" t="e">
        <f>VLOOKUP($A197,NaturalRateMeasures!$A$2:$MK$3000,MATCH(C$2,NaturalRateMeasures!$A$2:$MK$2,0),FALSE)</f>
        <v>#N/A</v>
      </c>
      <c r="D197" s="74">
        <f>VLOOKUP($A197,InflationTargetMeasures!$A$2:$MM$3000,MATCH(D$2,InflationTargetMeasures!$A$2:$MM$2,0),FALSE)</f>
        <v>2</v>
      </c>
      <c r="E197" s="74" t="e">
        <f>VLOOKUP($A197,GapMeasures!$A$2:$LA$3000,MATCH(E$2,GapMeasures!$A$2:$LA$2,0),FALSE)</f>
        <v>#N/A</v>
      </c>
      <c r="F197" s="74">
        <f>VLOOKUP($A197,InflationMeasures!$A$2:$LN$3000,MATCH(F$2,InflationMeasures!$A$2:$LN$2,0),FALSE)</f>
        <v>1.5095842540726601</v>
      </c>
      <c r="G197" s="23">
        <v>37848</v>
      </c>
      <c r="H197" s="22" t="e">
        <f t="shared" ref="H197:H253" si="3">$L$29*B197 + (1-$L$29)*(C197+D197+1.5*(F197-D197)+$L$31*E197)</f>
        <v>#N/A</v>
      </c>
      <c r="I197" s="22">
        <f>VLOOKUP($A197,FedFundsRates!$A$2:$MM$3000,MATCH("FedFundsRate",FedFundsRates!$A$2:$MM$2,0),FALSE)</f>
        <v>1.0166666666666666</v>
      </c>
    </row>
    <row r="198" spans="1:9" x14ac:dyDescent="0.3">
      <c r="A198" s="1">
        <v>37940</v>
      </c>
      <c r="B198" s="74">
        <f>VLOOKUP($A198,FedFundsRates!$A$2:$MM$3000,MATCH(B$2,FedFundsRates!$A$2:$MM$2,0),FALSE)</f>
        <v>1.0166666666666666</v>
      </c>
      <c r="C198" s="74" t="e">
        <f>VLOOKUP($A198,NaturalRateMeasures!$A$2:$MK$3000,MATCH(C$2,NaturalRateMeasures!$A$2:$MK$2,0),FALSE)</f>
        <v>#N/A</v>
      </c>
      <c r="D198" s="74">
        <f>VLOOKUP($A198,InflationTargetMeasures!$A$2:$MM$3000,MATCH(D$2,InflationTargetMeasures!$A$2:$MM$2,0),FALSE)</f>
        <v>2</v>
      </c>
      <c r="E198" s="74" t="e">
        <f>VLOOKUP($A198,GapMeasures!$A$2:$LA$3000,MATCH(E$2,GapMeasures!$A$2:$LA$2,0),FALSE)</f>
        <v>#N/A</v>
      </c>
      <c r="F198" s="74">
        <f>VLOOKUP($A198,InflationMeasures!$A$2:$LN$3000,MATCH(F$2,InflationMeasures!$A$2:$LN$2,0),FALSE)</f>
        <v>1.6028061910309255</v>
      </c>
      <c r="G198" s="23">
        <v>37940</v>
      </c>
      <c r="H198" s="22" t="e">
        <f t="shared" si="3"/>
        <v>#N/A</v>
      </c>
      <c r="I198" s="22">
        <f>VLOOKUP($A198,FedFundsRates!$A$2:$MM$3000,MATCH("FedFundsRate",FedFundsRates!$A$2:$MM$2,0),FALSE)</f>
        <v>0.99666666666666659</v>
      </c>
    </row>
    <row r="199" spans="1:9" x14ac:dyDescent="0.3">
      <c r="A199" s="1">
        <v>38032</v>
      </c>
      <c r="B199" s="74">
        <f>VLOOKUP($A199,FedFundsRates!$A$2:$MM$3000,MATCH(B$2,FedFundsRates!$A$2:$MM$2,0),FALSE)</f>
        <v>0.99666666666666659</v>
      </c>
      <c r="C199" s="74" t="e">
        <f>VLOOKUP($A199,NaturalRateMeasures!$A$2:$MK$3000,MATCH(C$2,NaturalRateMeasures!$A$2:$MK$2,0),FALSE)</f>
        <v>#N/A</v>
      </c>
      <c r="D199" s="74">
        <f>VLOOKUP($A199,InflationTargetMeasures!$A$2:$MM$3000,MATCH(D$2,InflationTargetMeasures!$A$2:$MM$2,0),FALSE)</f>
        <v>2</v>
      </c>
      <c r="E199" s="74" t="e">
        <f>VLOOKUP($A199,GapMeasures!$A$2:$LA$3000,MATCH(E$2,GapMeasures!$A$2:$LA$2,0),FALSE)</f>
        <v>#N/A</v>
      </c>
      <c r="F199" s="74">
        <f>VLOOKUP($A199,InflationMeasures!$A$2:$LN$3000,MATCH(F$2,InflationMeasures!$A$2:$LN$2,0),FALSE)</f>
        <v>1.8467468157337352</v>
      </c>
      <c r="G199" s="23">
        <v>38032</v>
      </c>
      <c r="H199" s="22" t="e">
        <f t="shared" si="3"/>
        <v>#N/A</v>
      </c>
      <c r="I199" s="22">
        <f>VLOOKUP($A199,FedFundsRates!$A$2:$MM$3000,MATCH("FedFundsRate",FedFundsRates!$A$2:$MM$2,0),FALSE)</f>
        <v>1.0033333333333332</v>
      </c>
    </row>
    <row r="200" spans="1:9" x14ac:dyDescent="0.3">
      <c r="A200" s="1">
        <v>38122</v>
      </c>
      <c r="B200" s="74">
        <f>VLOOKUP($A200,FedFundsRates!$A$2:$MM$3000,MATCH(B$2,FedFundsRates!$A$2:$MM$2,0),FALSE)</f>
        <v>1.0033333333333332</v>
      </c>
      <c r="C200" s="74" t="e">
        <f>VLOOKUP($A200,NaturalRateMeasures!$A$2:$MK$3000,MATCH(C$2,NaturalRateMeasures!$A$2:$MK$2,0),FALSE)</f>
        <v>#N/A</v>
      </c>
      <c r="D200" s="74">
        <f>VLOOKUP($A200,InflationTargetMeasures!$A$2:$MM$3000,MATCH(D$2,InflationTargetMeasures!$A$2:$MM$2,0),FALSE)</f>
        <v>2</v>
      </c>
      <c r="E200" s="74" t="e">
        <f>VLOOKUP($A200,GapMeasures!$A$2:$LA$3000,MATCH(E$2,GapMeasures!$A$2:$LA$2,0),FALSE)</f>
        <v>#N/A</v>
      </c>
      <c r="F200" s="74">
        <f>VLOOKUP($A200,InflationMeasures!$A$2:$LN$3000,MATCH(F$2,InflationMeasures!$A$2:$LN$2,0),FALSE)</f>
        <v>2.0432035193449494</v>
      </c>
      <c r="G200" s="23">
        <v>38122</v>
      </c>
      <c r="H200" s="22" t="e">
        <f t="shared" si="3"/>
        <v>#N/A</v>
      </c>
      <c r="I200" s="22">
        <f>VLOOKUP($A200,FedFundsRates!$A$2:$MM$3000,MATCH("FedFundsRate",FedFundsRates!$A$2:$MM$2,0),FALSE)</f>
        <v>1.01</v>
      </c>
    </row>
    <row r="201" spans="1:9" x14ac:dyDescent="0.3">
      <c r="A201" s="1">
        <v>38214</v>
      </c>
      <c r="B201" s="74">
        <f>VLOOKUP($A201,FedFundsRates!$A$2:$MM$3000,MATCH(B$2,FedFundsRates!$A$2:$MM$2,0),FALSE)</f>
        <v>1.01</v>
      </c>
      <c r="C201" s="74" t="e">
        <f>VLOOKUP($A201,NaturalRateMeasures!$A$2:$MK$3000,MATCH(C$2,NaturalRateMeasures!$A$2:$MK$2,0),FALSE)</f>
        <v>#N/A</v>
      </c>
      <c r="D201" s="74">
        <f>VLOOKUP($A201,InflationTargetMeasures!$A$2:$MM$3000,MATCH(D$2,InflationTargetMeasures!$A$2:$MM$2,0),FALSE)</f>
        <v>2</v>
      </c>
      <c r="E201" s="74" t="e">
        <f>VLOOKUP($A201,GapMeasures!$A$2:$LA$3000,MATCH(E$2,GapMeasures!$A$2:$LA$2,0),FALSE)</f>
        <v>#N/A</v>
      </c>
      <c r="F201" s="74">
        <f>VLOOKUP($A201,InflationMeasures!$A$2:$LN$3000,MATCH(F$2,InflationMeasures!$A$2:$LN$2,0),FALSE)</f>
        <v>1.9415018162028064</v>
      </c>
      <c r="G201" s="23">
        <v>38214</v>
      </c>
      <c r="H201" s="22" t="e">
        <f t="shared" si="3"/>
        <v>#N/A</v>
      </c>
      <c r="I201" s="22">
        <f>VLOOKUP($A201,FedFundsRates!$A$2:$MM$3000,MATCH("FedFundsRate",FedFundsRates!$A$2:$MM$2,0),FALSE)</f>
        <v>1.4333333333333333</v>
      </c>
    </row>
    <row r="202" spans="1:9" x14ac:dyDescent="0.3">
      <c r="A202" s="1">
        <v>38306</v>
      </c>
      <c r="B202" s="74">
        <f>VLOOKUP($A202,FedFundsRates!$A$2:$MM$3000,MATCH(B$2,FedFundsRates!$A$2:$MM$2,0),FALSE)</f>
        <v>1.4333333333333333</v>
      </c>
      <c r="C202" s="74" t="e">
        <f>VLOOKUP($A202,NaturalRateMeasures!$A$2:$MK$3000,MATCH(C$2,NaturalRateMeasures!$A$2:$MK$2,0),FALSE)</f>
        <v>#N/A</v>
      </c>
      <c r="D202" s="74">
        <f>VLOOKUP($A202,InflationTargetMeasures!$A$2:$MM$3000,MATCH(D$2,InflationTargetMeasures!$A$2:$MM$2,0),FALSE)</f>
        <v>2</v>
      </c>
      <c r="E202" s="74" t="e">
        <f>VLOOKUP($A202,GapMeasures!$A$2:$LA$3000,MATCH(E$2,GapMeasures!$A$2:$LA$2,0),FALSE)</f>
        <v>#N/A</v>
      </c>
      <c r="F202" s="74">
        <f>VLOOKUP($A202,InflationMeasures!$A$2:$LN$3000,MATCH(F$2,InflationMeasures!$A$2:$LN$2,0),FALSE)</f>
        <v>2.0374220374220542</v>
      </c>
      <c r="G202" s="23">
        <v>38306</v>
      </c>
      <c r="H202" s="22" t="e">
        <f t="shared" si="3"/>
        <v>#N/A</v>
      </c>
      <c r="I202" s="22">
        <f>VLOOKUP($A202,FedFundsRates!$A$2:$MM$3000,MATCH("FedFundsRate",FedFundsRates!$A$2:$MM$2,0),FALSE)</f>
        <v>1.95</v>
      </c>
    </row>
    <row r="203" spans="1:9" x14ac:dyDescent="0.3">
      <c r="A203" s="1">
        <v>38398</v>
      </c>
      <c r="B203" s="74">
        <f>VLOOKUP($A203,FedFundsRates!$A$2:$MM$3000,MATCH(B$2,FedFundsRates!$A$2:$MM$2,0),FALSE)</f>
        <v>1.95</v>
      </c>
      <c r="C203" s="74" t="e">
        <f>VLOOKUP($A203,NaturalRateMeasures!$A$2:$MK$3000,MATCH(C$2,NaturalRateMeasures!$A$2:$MK$2,0),FALSE)</f>
        <v>#N/A</v>
      </c>
      <c r="D203" s="74">
        <f>VLOOKUP($A203,InflationTargetMeasures!$A$2:$MM$3000,MATCH(D$2,InflationTargetMeasures!$A$2:$MM$2,0),FALSE)</f>
        <v>2</v>
      </c>
      <c r="E203" s="74" t="e">
        <f>VLOOKUP($A203,GapMeasures!$A$2:$LA$3000,MATCH(E$2,GapMeasures!$A$2:$LA$2,0),FALSE)</f>
        <v>#N/A</v>
      </c>
      <c r="F203" s="74">
        <f>VLOOKUP($A203,InflationMeasures!$A$2:$LN$3000,MATCH(F$2,InflationMeasures!$A$2:$LN$2,0),FALSE)</f>
        <v>2.2017267954035802</v>
      </c>
      <c r="G203" s="23">
        <v>38398</v>
      </c>
      <c r="H203" s="22" t="e">
        <f t="shared" si="3"/>
        <v>#N/A</v>
      </c>
      <c r="I203" s="22">
        <f>VLOOKUP($A203,FedFundsRates!$A$2:$MM$3000,MATCH("FedFundsRate",FedFundsRates!$A$2:$MM$2,0),FALSE)</f>
        <v>2.4699999999999998</v>
      </c>
    </row>
    <row r="204" spans="1:9" x14ac:dyDescent="0.3">
      <c r="A204" s="1">
        <v>38487</v>
      </c>
      <c r="B204" s="74">
        <f>VLOOKUP($A204,FedFundsRates!$A$2:$MM$3000,MATCH(B$2,FedFundsRates!$A$2:$MM$2,0),FALSE)</f>
        <v>2.4699999999999998</v>
      </c>
      <c r="C204" s="74" t="e">
        <f>VLOOKUP($A204,NaturalRateMeasures!$A$2:$MK$3000,MATCH(C$2,NaturalRateMeasures!$A$2:$MK$2,0),FALSE)</f>
        <v>#N/A</v>
      </c>
      <c r="D204" s="74">
        <f>VLOOKUP($A204,InflationTargetMeasures!$A$2:$MM$3000,MATCH(D$2,InflationTargetMeasures!$A$2:$MM$2,0),FALSE)</f>
        <v>2</v>
      </c>
      <c r="E204" s="74" t="e">
        <f>VLOOKUP($A204,GapMeasures!$A$2:$LA$3000,MATCH(E$2,GapMeasures!$A$2:$LA$2,0),FALSE)</f>
        <v>#N/A</v>
      </c>
      <c r="F204" s="74">
        <f>VLOOKUP($A204,InflationMeasures!$A$2:$LN$3000,MATCH(F$2,InflationMeasures!$A$2:$LN$2,0),FALSE)</f>
        <v>2.1231528321164372</v>
      </c>
      <c r="G204" s="23">
        <v>38487</v>
      </c>
      <c r="H204" s="22" t="e">
        <f t="shared" si="3"/>
        <v>#N/A</v>
      </c>
      <c r="I204" s="22">
        <f>VLOOKUP($A204,FedFundsRates!$A$2:$MM$3000,MATCH("FedFundsRate",FedFundsRates!$A$2:$MM$2,0),FALSE)</f>
        <v>2.9433333333333334</v>
      </c>
    </row>
    <row r="205" spans="1:9" x14ac:dyDescent="0.3">
      <c r="A205" s="1">
        <v>38579</v>
      </c>
      <c r="B205" s="74">
        <f>VLOOKUP($A205,FedFundsRates!$A$2:$MM$3000,MATCH(B$2,FedFundsRates!$A$2:$MM$2,0),FALSE)</f>
        <v>2.9433333333333334</v>
      </c>
      <c r="C205" s="74" t="e">
        <f>VLOOKUP($A205,NaturalRateMeasures!$A$2:$MK$3000,MATCH(C$2,NaturalRateMeasures!$A$2:$MK$2,0),FALSE)</f>
        <v>#N/A</v>
      </c>
      <c r="D205" s="74">
        <f>VLOOKUP($A205,InflationTargetMeasures!$A$2:$MM$3000,MATCH(D$2,InflationTargetMeasures!$A$2:$MM$2,0),FALSE)</f>
        <v>2</v>
      </c>
      <c r="E205" s="74" t="e">
        <f>VLOOKUP($A205,GapMeasures!$A$2:$LA$3000,MATCH(E$2,GapMeasures!$A$2:$LA$2,0),FALSE)</f>
        <v>#N/A</v>
      </c>
      <c r="F205" s="74">
        <f>VLOOKUP($A205,InflationMeasures!$A$2:$LN$3000,MATCH(F$2,InflationMeasures!$A$2:$LN$2,0),FALSE)</f>
        <v>2.1553169035942732</v>
      </c>
      <c r="G205" s="23">
        <v>38579</v>
      </c>
      <c r="H205" s="22" t="e">
        <f t="shared" si="3"/>
        <v>#N/A</v>
      </c>
      <c r="I205" s="22">
        <f>VLOOKUP($A205,FedFundsRates!$A$2:$MM$3000,MATCH("FedFundsRate",FedFundsRates!$A$2:$MM$2,0),FALSE)</f>
        <v>3.4599999999999995</v>
      </c>
    </row>
    <row r="206" spans="1:9" x14ac:dyDescent="0.3">
      <c r="A206" s="1">
        <v>38671</v>
      </c>
      <c r="B206" s="74">
        <f>VLOOKUP($A206,FedFundsRates!$A$2:$MM$3000,MATCH(B$2,FedFundsRates!$A$2:$MM$2,0),FALSE)</f>
        <v>3.4599999999999995</v>
      </c>
      <c r="C206" s="74" t="e">
        <f>VLOOKUP($A206,NaturalRateMeasures!$A$2:$MK$3000,MATCH(C$2,NaturalRateMeasures!$A$2:$MK$2,0),FALSE)</f>
        <v>#N/A</v>
      </c>
      <c r="D206" s="74">
        <f>VLOOKUP($A206,InflationTargetMeasures!$A$2:$MM$3000,MATCH(D$2,InflationTargetMeasures!$A$2:$MM$2,0),FALSE)</f>
        <v>2</v>
      </c>
      <c r="E206" s="74" t="e">
        <f>VLOOKUP($A206,GapMeasures!$A$2:$LA$3000,MATCH(E$2,GapMeasures!$A$2:$LA$2,0),FALSE)</f>
        <v>#N/A</v>
      </c>
      <c r="F206" s="74">
        <f>VLOOKUP($A206,InflationMeasures!$A$2:$LN$3000,MATCH(F$2,InflationMeasures!$A$2:$LN$2,0),FALSE)</f>
        <v>2.283223432367687</v>
      </c>
      <c r="G206" s="23">
        <v>38671</v>
      </c>
      <c r="H206" s="22" t="e">
        <f t="shared" si="3"/>
        <v>#N/A</v>
      </c>
      <c r="I206" s="22">
        <f>VLOOKUP($A206,FedFundsRates!$A$2:$MM$3000,MATCH("FedFundsRate",FedFundsRates!$A$2:$MM$2,0),FALSE)</f>
        <v>3.98</v>
      </c>
    </row>
    <row r="207" spans="1:9" x14ac:dyDescent="0.3">
      <c r="A207" s="1">
        <v>38763</v>
      </c>
      <c r="B207" s="74">
        <f>VLOOKUP($A207,FedFundsRates!$A$2:$MM$3000,MATCH(B$2,FedFundsRates!$A$2:$MM$2,0),FALSE)</f>
        <v>3.98</v>
      </c>
      <c r="C207" s="74" t="e">
        <f>VLOOKUP($A207,NaturalRateMeasures!$A$2:$MK$3000,MATCH(C$2,NaturalRateMeasures!$A$2:$MK$2,0),FALSE)</f>
        <v>#N/A</v>
      </c>
      <c r="D207" s="74">
        <f>VLOOKUP($A207,InflationTargetMeasures!$A$2:$MM$3000,MATCH(D$2,InflationTargetMeasures!$A$2:$MM$2,0),FALSE)</f>
        <v>2</v>
      </c>
      <c r="E207" s="74" t="e">
        <f>VLOOKUP($A207,GapMeasures!$A$2:$LA$3000,MATCH(E$2,GapMeasures!$A$2:$LA$2,0),FALSE)</f>
        <v>#N/A</v>
      </c>
      <c r="F207" s="74">
        <f>VLOOKUP($A207,InflationMeasures!$A$2:$LN$3000,MATCH(F$2,InflationMeasures!$A$2:$LN$2,0),FALSE)</f>
        <v>2.149390617719904</v>
      </c>
      <c r="G207" s="23">
        <v>38763</v>
      </c>
      <c r="H207" s="22" t="e">
        <f t="shared" si="3"/>
        <v>#N/A</v>
      </c>
      <c r="I207" s="22">
        <f>VLOOKUP($A207,FedFundsRates!$A$2:$MM$3000,MATCH("FedFundsRate",FedFundsRates!$A$2:$MM$2,0),FALSE)</f>
        <v>4.456666666666667</v>
      </c>
    </row>
    <row r="208" spans="1:9" x14ac:dyDescent="0.3">
      <c r="A208" s="1">
        <v>38852</v>
      </c>
      <c r="B208" s="74">
        <f>VLOOKUP($A208,FedFundsRates!$A$2:$MM$3000,MATCH(B$2,FedFundsRates!$A$2:$MM$2,0),FALSE)</f>
        <v>4.456666666666667</v>
      </c>
      <c r="C208" s="74" t="e">
        <f>VLOOKUP($A208,NaturalRateMeasures!$A$2:$MK$3000,MATCH(C$2,NaturalRateMeasures!$A$2:$MK$2,0),FALSE)</f>
        <v>#N/A</v>
      </c>
      <c r="D208" s="74">
        <f>VLOOKUP($A208,InflationTargetMeasures!$A$2:$MM$3000,MATCH(D$2,InflationTargetMeasures!$A$2:$MM$2,0),FALSE)</f>
        <v>2</v>
      </c>
      <c r="E208" s="74" t="e">
        <f>VLOOKUP($A208,GapMeasures!$A$2:$LA$3000,MATCH(E$2,GapMeasures!$A$2:$LA$2,0),FALSE)</f>
        <v>#N/A</v>
      </c>
      <c r="F208" s="74">
        <f>VLOOKUP($A208,InflationMeasures!$A$2:$LN$3000,MATCH(F$2,InflationMeasures!$A$2:$LN$2,0),FALSE)</f>
        <v>2.4560162026304733</v>
      </c>
      <c r="G208" s="23">
        <v>38852</v>
      </c>
      <c r="H208" s="22" t="e">
        <f t="shared" si="3"/>
        <v>#N/A</v>
      </c>
      <c r="I208" s="22">
        <f>VLOOKUP($A208,FedFundsRates!$A$2:$MM$3000,MATCH("FedFundsRate",FedFundsRates!$A$2:$MM$2,0),FALSE)</f>
        <v>4.9066666666666672</v>
      </c>
    </row>
    <row r="209" spans="1:9" x14ac:dyDescent="0.3">
      <c r="A209" s="1">
        <v>38944</v>
      </c>
      <c r="B209" s="74">
        <f>VLOOKUP($A209,FedFundsRates!$A$2:$MM$3000,MATCH(B$2,FedFundsRates!$A$2:$MM$2,0),FALSE)</f>
        <v>4.9066666666666672</v>
      </c>
      <c r="C209" s="74" t="e">
        <f>VLOOKUP($A209,NaturalRateMeasures!$A$2:$MK$3000,MATCH(C$2,NaturalRateMeasures!$A$2:$MK$2,0),FALSE)</f>
        <v>#N/A</v>
      </c>
      <c r="D209" s="74">
        <f>VLOOKUP($A209,InflationTargetMeasures!$A$2:$MM$3000,MATCH(D$2,InflationTargetMeasures!$A$2:$MM$2,0),FALSE)</f>
        <v>2</v>
      </c>
      <c r="E209" s="74" t="e">
        <f>VLOOKUP($A209,GapMeasures!$A$2:$LA$3000,MATCH(E$2,GapMeasures!$A$2:$LA$2,0),FALSE)</f>
        <v>#N/A</v>
      </c>
      <c r="F209" s="74">
        <f>VLOOKUP($A209,InflationMeasures!$A$2:$LN$3000,MATCH(F$2,InflationMeasures!$A$2:$LN$2,0),FALSE)</f>
        <v>2.6081355355428437</v>
      </c>
      <c r="G209" s="23">
        <v>38944</v>
      </c>
      <c r="H209" s="22" t="e">
        <f t="shared" si="3"/>
        <v>#N/A</v>
      </c>
      <c r="I209" s="22">
        <f>VLOOKUP($A209,FedFundsRates!$A$2:$MM$3000,MATCH("FedFundsRate",FedFundsRates!$A$2:$MM$2,0),FALSE)</f>
        <v>5.246666666666667</v>
      </c>
    </row>
    <row r="210" spans="1:9" x14ac:dyDescent="0.3">
      <c r="A210" s="1">
        <v>39036</v>
      </c>
      <c r="B210" s="74">
        <f>VLOOKUP($A210,FedFundsRates!$A$2:$MM$3000,MATCH(B$2,FedFundsRates!$A$2:$MM$2,0),FALSE)</f>
        <v>5.246666666666667</v>
      </c>
      <c r="C210" s="74" t="e">
        <f>VLOOKUP($A210,NaturalRateMeasures!$A$2:$MK$3000,MATCH(C$2,NaturalRateMeasures!$A$2:$MK$2,0),FALSE)</f>
        <v>#N/A</v>
      </c>
      <c r="D210" s="74">
        <f>VLOOKUP($A210,InflationTargetMeasures!$A$2:$MM$3000,MATCH(D$2,InflationTargetMeasures!$A$2:$MM$2,0),FALSE)</f>
        <v>2</v>
      </c>
      <c r="E210" s="74" t="e">
        <f>VLOOKUP($A210,GapMeasures!$A$2:$LA$3000,MATCH(E$2,GapMeasures!$A$2:$LA$2,0),FALSE)</f>
        <v>#N/A</v>
      </c>
      <c r="F210" s="74">
        <f>VLOOKUP($A210,InflationMeasures!$A$2:$LN$3000,MATCH(F$2,InflationMeasures!$A$2:$LN$2,0),FALSE)</f>
        <v>2.3662638384179813</v>
      </c>
      <c r="G210" s="23">
        <v>39036</v>
      </c>
      <c r="H210" s="22" t="e">
        <f t="shared" si="3"/>
        <v>#N/A</v>
      </c>
      <c r="I210" s="22">
        <f>VLOOKUP($A210,FedFundsRates!$A$2:$MM$3000,MATCH("FedFundsRate",FedFundsRates!$A$2:$MM$2,0),FALSE)</f>
        <v>5.246666666666667</v>
      </c>
    </row>
    <row r="211" spans="1:9" x14ac:dyDescent="0.3">
      <c r="A211" s="1">
        <v>39128</v>
      </c>
      <c r="B211" s="74">
        <f>VLOOKUP($A211,FedFundsRates!$A$2:$MM$3000,MATCH(B$2,FedFundsRates!$A$2:$MM$2,0),FALSE)</f>
        <v>5.246666666666667</v>
      </c>
      <c r="C211" s="74" t="e">
        <f>VLOOKUP($A211,NaturalRateMeasures!$A$2:$MK$3000,MATCH(C$2,NaturalRateMeasures!$A$2:$MK$2,0),FALSE)</f>
        <v>#N/A</v>
      </c>
      <c r="D211" s="74">
        <f>VLOOKUP($A211,InflationTargetMeasures!$A$2:$MM$3000,MATCH(D$2,InflationTargetMeasures!$A$2:$MM$2,0),FALSE)</f>
        <v>2</v>
      </c>
      <c r="E211" s="74" t="e">
        <f>VLOOKUP($A211,GapMeasures!$A$2:$LA$3000,MATCH(E$2,GapMeasures!$A$2:$LA$2,0),FALSE)</f>
        <v>#N/A</v>
      </c>
      <c r="F211" s="74">
        <f>VLOOKUP($A211,InflationMeasures!$A$2:$LN$3000,MATCH(F$2,InflationMeasures!$A$2:$LN$2,0),FALSE)</f>
        <v>2.4786642820275873</v>
      </c>
      <c r="G211" s="23">
        <v>39128</v>
      </c>
      <c r="H211" s="22" t="e">
        <f t="shared" si="3"/>
        <v>#N/A</v>
      </c>
      <c r="I211" s="22">
        <f>VLOOKUP($A211,FedFundsRates!$A$2:$MM$3000,MATCH("FedFundsRate",FedFundsRates!$A$2:$MM$2,0),FALSE)</f>
        <v>5.2566666666666668</v>
      </c>
    </row>
    <row r="212" spans="1:9" x14ac:dyDescent="0.3">
      <c r="A212" s="1">
        <v>39217</v>
      </c>
      <c r="B212" s="74">
        <f>VLOOKUP($A212,FedFundsRates!$A$2:$MM$3000,MATCH(B$2,FedFundsRates!$A$2:$MM$2,0),FALSE)</f>
        <v>5.2566666666666668</v>
      </c>
      <c r="C212" s="74" t="e">
        <f>VLOOKUP($A212,NaturalRateMeasures!$A$2:$MK$3000,MATCH(C$2,NaturalRateMeasures!$A$2:$MK$2,0),FALSE)</f>
        <v>#N/A</v>
      </c>
      <c r="D212" s="74">
        <f>VLOOKUP($A212,InflationTargetMeasures!$A$2:$MM$3000,MATCH(D$2,InflationTargetMeasures!$A$2:$MM$2,0),FALSE)</f>
        <v>2</v>
      </c>
      <c r="E212" s="74" t="e">
        <f>VLOOKUP($A212,GapMeasures!$A$2:$LA$3000,MATCH(E$2,GapMeasures!$A$2:$LA$2,0),FALSE)</f>
        <v>#N/A</v>
      </c>
      <c r="F212" s="74">
        <f>VLOOKUP($A212,InflationMeasures!$A$2:$LN$3000,MATCH(F$2,InflationMeasures!$A$2:$LN$2,0),FALSE)</f>
        <v>2.0910985412325056</v>
      </c>
      <c r="G212" s="23">
        <v>39217</v>
      </c>
      <c r="H212" s="22" t="e">
        <f t="shared" si="3"/>
        <v>#N/A</v>
      </c>
      <c r="I212" s="22">
        <f>VLOOKUP($A212,FedFundsRates!$A$2:$MM$3000,MATCH("FedFundsRate",FedFundsRates!$A$2:$MM$2,0),FALSE)</f>
        <v>5.25</v>
      </c>
    </row>
    <row r="213" spans="1:9" x14ac:dyDescent="0.3">
      <c r="A213" s="1">
        <v>39309</v>
      </c>
      <c r="B213" s="74">
        <f>VLOOKUP($A213,FedFundsRates!$A$2:$MM$3000,MATCH(B$2,FedFundsRates!$A$2:$MM$2,0),FALSE)</f>
        <v>5.25</v>
      </c>
      <c r="C213" s="74" t="e">
        <f>VLOOKUP($A213,NaturalRateMeasures!$A$2:$MK$3000,MATCH(C$2,NaturalRateMeasures!$A$2:$MK$2,0),FALSE)</f>
        <v>#N/A</v>
      </c>
      <c r="D213" s="74">
        <f>VLOOKUP($A213,InflationTargetMeasures!$A$2:$MM$3000,MATCH(D$2,InflationTargetMeasures!$A$2:$MM$2,0),FALSE)</f>
        <v>2</v>
      </c>
      <c r="E213" s="74" t="e">
        <f>VLOOKUP($A213,GapMeasures!$A$2:$LA$3000,MATCH(E$2,GapMeasures!$A$2:$LA$2,0),FALSE)</f>
        <v>#N/A</v>
      </c>
      <c r="F213" s="74">
        <f>VLOOKUP($A213,InflationMeasures!$A$2:$LN$3000,MATCH(F$2,InflationMeasures!$A$2:$LN$2,0),FALSE)</f>
        <v>2.0431852369502623</v>
      </c>
      <c r="G213" s="23">
        <v>39309</v>
      </c>
      <c r="H213" s="22" t="e">
        <f t="shared" si="3"/>
        <v>#N/A</v>
      </c>
      <c r="I213" s="22">
        <f>VLOOKUP($A213,FedFundsRates!$A$2:$MM$3000,MATCH("FedFundsRate",FedFundsRates!$A$2:$MM$2,0),FALSE)</f>
        <v>5.0733333333333333</v>
      </c>
    </row>
    <row r="214" spans="1:9" x14ac:dyDescent="0.3">
      <c r="A214" s="1">
        <v>39401</v>
      </c>
      <c r="B214" s="74">
        <f>VLOOKUP($A214,FedFundsRates!$A$2:$MM$3000,MATCH(B$2,FedFundsRates!$A$2:$MM$2,0),FALSE)</f>
        <v>5.0733333333333333</v>
      </c>
      <c r="C214" s="74" t="e">
        <f>VLOOKUP($A214,NaturalRateMeasures!$A$2:$MK$3000,MATCH(C$2,NaturalRateMeasures!$A$2:$MK$2,0),FALSE)</f>
        <v>#N/A</v>
      </c>
      <c r="D214" s="74">
        <f>VLOOKUP($A214,InflationTargetMeasures!$A$2:$MM$3000,MATCH(D$2,InflationTargetMeasures!$A$2:$MM$2,0),FALSE)</f>
        <v>2</v>
      </c>
      <c r="E214" s="74" t="e">
        <f>VLOOKUP($A214,GapMeasures!$A$2:$LA$3000,MATCH(E$2,GapMeasures!$A$2:$LA$2,0),FALSE)</f>
        <v>#N/A</v>
      </c>
      <c r="F214" s="74">
        <f>VLOOKUP($A214,InflationMeasures!$A$2:$LN$3000,MATCH(F$2,InflationMeasures!$A$2:$LN$2,0),FALSE)</f>
        <v>2.3068486042150838</v>
      </c>
      <c r="G214" s="23">
        <v>39401</v>
      </c>
      <c r="H214" s="22" t="e">
        <f t="shared" si="3"/>
        <v>#N/A</v>
      </c>
      <c r="I214" s="22">
        <f>VLOOKUP($A214,FedFundsRates!$A$2:$MM$3000,MATCH("FedFundsRate",FedFundsRates!$A$2:$MM$2,0),FALSE)</f>
        <v>4.496666666666667</v>
      </c>
    </row>
    <row r="215" spans="1:9" x14ac:dyDescent="0.3">
      <c r="A215" s="1">
        <v>39493</v>
      </c>
      <c r="B215" s="74">
        <f>VLOOKUP($A215,FedFundsRates!$A$2:$MM$3000,MATCH(B$2,FedFundsRates!$A$2:$MM$2,0),FALSE)</f>
        <v>4.496666666666667</v>
      </c>
      <c r="C215" s="74" t="e">
        <f>VLOOKUP($A215,NaturalRateMeasures!$A$2:$MK$3000,MATCH(C$2,NaturalRateMeasures!$A$2:$MK$2,0),FALSE)</f>
        <v>#N/A</v>
      </c>
      <c r="D215" s="74">
        <f>VLOOKUP($A215,InflationTargetMeasures!$A$2:$MM$3000,MATCH(D$2,InflationTargetMeasures!$A$2:$MM$2,0),FALSE)</f>
        <v>2</v>
      </c>
      <c r="E215" s="74" t="e">
        <f>VLOOKUP($A215,GapMeasures!$A$2:$LA$3000,MATCH(E$2,GapMeasures!$A$2:$LA$2,0),FALSE)</f>
        <v>#N/A</v>
      </c>
      <c r="F215" s="74">
        <f>VLOOKUP($A215,InflationMeasures!$A$2:$LN$3000,MATCH(F$2,InflationMeasures!$A$2:$LN$2,0),FALSE)</f>
        <v>2.1446308095951938</v>
      </c>
      <c r="G215" s="23">
        <v>39493</v>
      </c>
      <c r="H215" s="22" t="e">
        <f t="shared" si="3"/>
        <v>#N/A</v>
      </c>
      <c r="I215" s="22">
        <f>VLOOKUP($A215,FedFundsRates!$A$2:$MM$3000,MATCH("FedFundsRate",FedFundsRates!$A$2:$MM$2,0),FALSE)</f>
        <v>3.1766666666666663</v>
      </c>
    </row>
    <row r="216" spans="1:9" x14ac:dyDescent="0.3">
      <c r="A216" s="1">
        <v>39583</v>
      </c>
      <c r="B216" s="74">
        <f>VLOOKUP($A216,FedFundsRates!$A$2:$MM$3000,MATCH(B$2,FedFundsRates!$A$2:$MM$2,0),FALSE)</f>
        <v>3.1766666666666663</v>
      </c>
      <c r="C216" s="74" t="e">
        <f>VLOOKUP($A216,NaturalRateMeasures!$A$2:$MK$3000,MATCH(C$2,NaturalRateMeasures!$A$2:$MK$2,0),FALSE)</f>
        <v>#N/A</v>
      </c>
      <c r="D216" s="74">
        <f>VLOOKUP($A216,InflationTargetMeasures!$A$2:$MM$3000,MATCH(D$2,InflationTargetMeasures!$A$2:$MM$2,0),FALSE)</f>
        <v>2</v>
      </c>
      <c r="E216" s="74" t="e">
        <f>VLOOKUP($A216,GapMeasures!$A$2:$LA$3000,MATCH(E$2,GapMeasures!$A$2:$LA$2,0),FALSE)</f>
        <v>#N/A</v>
      </c>
      <c r="F216" s="74">
        <f>VLOOKUP($A216,InflationMeasures!$A$2:$LN$3000,MATCH(F$2,InflationMeasures!$A$2:$LN$2,0),FALSE)</f>
        <v>2.1485810266997918</v>
      </c>
      <c r="G216" s="23">
        <v>39583</v>
      </c>
      <c r="H216" s="22" t="e">
        <f t="shared" si="3"/>
        <v>#N/A</v>
      </c>
      <c r="I216" s="22">
        <f>VLOOKUP($A216,FedFundsRates!$A$2:$MM$3000,MATCH("FedFundsRate",FedFundsRates!$A$2:$MM$2,0),FALSE)</f>
        <v>2.0866666666666664</v>
      </c>
    </row>
    <row r="217" spans="1:9" x14ac:dyDescent="0.3">
      <c r="A217" s="1">
        <v>39675</v>
      </c>
      <c r="B217" s="74">
        <f>VLOOKUP($A217,FedFundsRates!$A$2:$MM$3000,MATCH(B$2,FedFundsRates!$A$2:$MM$2,0),FALSE)</f>
        <v>2.0866666666666664</v>
      </c>
      <c r="C217" s="74" t="e">
        <f>VLOOKUP($A217,NaturalRateMeasures!$A$2:$MK$3000,MATCH(C$2,NaturalRateMeasures!$A$2:$MK$2,0),FALSE)</f>
        <v>#N/A</v>
      </c>
      <c r="D217" s="74">
        <f>VLOOKUP($A217,InflationTargetMeasures!$A$2:$MM$3000,MATCH(D$2,InflationTargetMeasures!$A$2:$MM$2,0),FALSE)</f>
        <v>2</v>
      </c>
      <c r="E217" s="74" t="e">
        <f>VLOOKUP($A217,GapMeasures!$A$2:$LA$3000,MATCH(E$2,GapMeasures!$A$2:$LA$2,0),FALSE)</f>
        <v>#N/A</v>
      </c>
      <c r="F217" s="74">
        <f>VLOOKUP($A217,InflationMeasures!$A$2:$LN$3000,MATCH(F$2,InflationMeasures!$A$2:$LN$2,0),FALSE)</f>
        <v>2.1682607484446059</v>
      </c>
      <c r="G217" s="23">
        <v>39675</v>
      </c>
      <c r="H217" s="22" t="e">
        <f t="shared" si="3"/>
        <v>#N/A</v>
      </c>
      <c r="I217" s="22">
        <f>VLOOKUP($A217,FedFundsRates!$A$2:$MM$3000,MATCH("FedFundsRate",FedFundsRates!$A$2:$MM$2,0),FALSE)</f>
        <v>1.9400000000000002</v>
      </c>
    </row>
    <row r="218" spans="1:9" x14ac:dyDescent="0.3">
      <c r="A218" s="1">
        <v>39767</v>
      </c>
      <c r="B218" s="74">
        <f>VLOOKUP($A218,FedFundsRates!$A$2:$MM$3000,MATCH(B$2,FedFundsRates!$A$2:$MM$2,0),FALSE)</f>
        <v>1.9400000000000002</v>
      </c>
      <c r="C218" s="74" t="e">
        <f>VLOOKUP($A218,NaturalRateMeasures!$A$2:$MK$3000,MATCH(C$2,NaturalRateMeasures!$A$2:$MK$2,0),FALSE)</f>
        <v>#N/A</v>
      </c>
      <c r="D218" s="74">
        <f>VLOOKUP($A218,InflationTargetMeasures!$A$2:$MM$3000,MATCH(D$2,InflationTargetMeasures!$A$2:$MM$2,0),FALSE)</f>
        <v>2</v>
      </c>
      <c r="E218" s="74" t="e">
        <f>VLOOKUP($A218,GapMeasures!$A$2:$LA$3000,MATCH(E$2,GapMeasures!$A$2:$LA$2,0),FALSE)</f>
        <v>#N/A</v>
      </c>
      <c r="F218" s="74">
        <f>VLOOKUP($A218,InflationMeasures!$A$2:$LN$3000,MATCH(F$2,InflationMeasures!$A$2:$LN$2,0),FALSE)</f>
        <v>1.3867914740567366</v>
      </c>
      <c r="G218" s="23">
        <v>39767</v>
      </c>
      <c r="H218" s="22" t="e">
        <f t="shared" si="3"/>
        <v>#N/A</v>
      </c>
      <c r="I218" s="22">
        <f>VLOOKUP($A218,FedFundsRates!$A$2:$MM$3000,MATCH("FedFundsRate",FedFundsRates!$A$2:$MM$2,0),FALSE)</f>
        <v>0.5066666666666666</v>
      </c>
    </row>
    <row r="219" spans="1:9" x14ac:dyDescent="0.3">
      <c r="A219" s="1">
        <v>39859</v>
      </c>
      <c r="B219" s="74">
        <f>VLOOKUP($A219,FedFundsRates!$A$2:$MM$3000,MATCH(B$2,FedFundsRates!$A$2:$MM$2,0),FALSE)</f>
        <v>0.5066666666666666</v>
      </c>
      <c r="C219" s="74" t="e">
        <f>VLOOKUP($A219,NaturalRateMeasures!$A$2:$MK$3000,MATCH(C$2,NaturalRateMeasures!$A$2:$MK$2,0),FALSE)</f>
        <v>#N/A</v>
      </c>
      <c r="D219" s="74">
        <f>VLOOKUP($A219,InflationTargetMeasures!$A$2:$MM$3000,MATCH(D$2,InflationTargetMeasures!$A$2:$MM$2,0),FALSE)</f>
        <v>2</v>
      </c>
      <c r="E219" s="74">
        <f>VLOOKUP($A219,GapMeasures!$A$2:$LA$3000,MATCH(E$2,GapMeasures!$A$2:$LA$2,0),FALSE)</f>
        <v>-6.7333333333333343</v>
      </c>
      <c r="F219" s="74">
        <f>VLOOKUP($A219,InflationMeasures!$A$2:$LN$3000,MATCH(F$2,InflationMeasures!$A$2:$LN$2,0),FALSE)</f>
        <v>0.85199582602315527</v>
      </c>
      <c r="G219" s="23">
        <v>39859</v>
      </c>
      <c r="H219" s="22" t="e">
        <f t="shared" si="3"/>
        <v>#N/A</v>
      </c>
      <c r="I219" s="22">
        <f>VLOOKUP($A219,FedFundsRates!$A$2:$MM$3000,MATCH("FedFundsRate",FedFundsRates!$A$2:$MM$2,0),FALSE)</f>
        <v>0.18333333333333335</v>
      </c>
    </row>
    <row r="220" spans="1:9" x14ac:dyDescent="0.3">
      <c r="A220" s="1">
        <v>39948</v>
      </c>
      <c r="B220" s="74">
        <f>VLOOKUP($A220,FedFundsRates!$A$2:$MM$3000,MATCH(B$2,FedFundsRates!$A$2:$MM$2,0),FALSE)</f>
        <v>0.18333333333333335</v>
      </c>
      <c r="C220" s="74" t="e">
        <f>VLOOKUP($A220,NaturalRateMeasures!$A$2:$MK$3000,MATCH(C$2,NaturalRateMeasures!$A$2:$MK$2,0),FALSE)</f>
        <v>#N/A</v>
      </c>
      <c r="D220" s="74">
        <f>VLOOKUP($A220,InflationTargetMeasures!$A$2:$MM$3000,MATCH(D$2,InflationTargetMeasures!$A$2:$MM$2,0),FALSE)</f>
        <v>2</v>
      </c>
      <c r="E220" s="74">
        <f>VLOOKUP($A220,GapMeasures!$A$2:$LA$3000,MATCH(E$2,GapMeasures!$A$2:$LA$2,0),FALSE)</f>
        <v>-8.7999999999999972</v>
      </c>
      <c r="F220" s="74">
        <f>VLOOKUP($A220,InflationMeasures!$A$2:$LN$3000,MATCH(F$2,InflationMeasures!$A$2:$LN$2,0),FALSE)</f>
        <v>0.8233131216242473</v>
      </c>
      <c r="G220" s="23">
        <v>39948</v>
      </c>
      <c r="H220" s="22" t="e">
        <f t="shared" si="3"/>
        <v>#N/A</v>
      </c>
      <c r="I220" s="22">
        <f>VLOOKUP($A220,FedFundsRates!$A$2:$MM$3000,MATCH("FedFundsRate",FedFundsRates!$A$2:$MM$2,0),FALSE)</f>
        <v>0.17999999999999997</v>
      </c>
    </row>
    <row r="221" spans="1:9" x14ac:dyDescent="0.3">
      <c r="A221" s="1">
        <v>40040</v>
      </c>
      <c r="B221" s="74">
        <f>VLOOKUP($A221,FedFundsRates!$A$2:$MM$3000,MATCH(B$2,FedFundsRates!$A$2:$MM$2,0),FALSE)</f>
        <v>0.17999999999999997</v>
      </c>
      <c r="C221" s="74" t="e">
        <f>VLOOKUP($A221,NaturalRateMeasures!$A$2:$MK$3000,MATCH(C$2,NaturalRateMeasures!$A$2:$MK$2,0),FALSE)</f>
        <v>#N/A</v>
      </c>
      <c r="D221" s="74">
        <f>VLOOKUP($A221,InflationTargetMeasures!$A$2:$MM$3000,MATCH(D$2,InflationTargetMeasures!$A$2:$MM$2,0),FALSE)</f>
        <v>2</v>
      </c>
      <c r="E221" s="74">
        <f>VLOOKUP($A221,GapMeasures!$A$2:$LA$3000,MATCH(E$2,GapMeasures!$A$2:$LA$2,0),FALSE)</f>
        <v>-9.3666666666666227</v>
      </c>
      <c r="F221" s="74">
        <f>VLOOKUP($A221,InflationMeasures!$A$2:$LN$3000,MATCH(F$2,InflationMeasures!$A$2:$LN$2,0),FALSE)</f>
        <v>0.66689388775278413</v>
      </c>
      <c r="G221" s="23">
        <v>40040</v>
      </c>
      <c r="H221" s="22" t="e">
        <f t="shared" si="3"/>
        <v>#N/A</v>
      </c>
      <c r="I221" s="22">
        <f>VLOOKUP($A221,FedFundsRates!$A$2:$MM$3000,MATCH("FedFundsRate",FedFundsRates!$A$2:$MM$2,0),FALSE)</f>
        <v>0.15666666666666665</v>
      </c>
    </row>
    <row r="222" spans="1:9" x14ac:dyDescent="0.3">
      <c r="A222" s="1">
        <v>40132</v>
      </c>
      <c r="B222" s="74">
        <f>VLOOKUP($A222,FedFundsRates!$A$2:$MM$3000,MATCH(B$2,FedFundsRates!$A$2:$MM$2,0),FALSE)</f>
        <v>0.15666666666666665</v>
      </c>
      <c r="C222" s="74" t="e">
        <f>VLOOKUP($A222,NaturalRateMeasures!$A$2:$MK$3000,MATCH(C$2,NaturalRateMeasures!$A$2:$MK$2,0),FALSE)</f>
        <v>#N/A</v>
      </c>
      <c r="D222" s="74">
        <f>VLOOKUP($A222,InflationTargetMeasures!$A$2:$MM$3000,MATCH(D$2,InflationTargetMeasures!$A$2:$MM$2,0),FALSE)</f>
        <v>2</v>
      </c>
      <c r="E222" s="74">
        <f>VLOOKUP($A222,GapMeasures!$A$2:$LA$3000,MATCH(E$2,GapMeasures!$A$2:$LA$2,0),FALSE)</f>
        <v>-9.7000000000000437</v>
      </c>
      <c r="F222" s="74">
        <f>VLOOKUP($A222,InflationMeasures!$A$2:$LN$3000,MATCH(F$2,InflationMeasures!$A$2:$LN$2,0),FALSE)</f>
        <v>1.374644684479831</v>
      </c>
      <c r="G222" s="23">
        <v>40132</v>
      </c>
      <c r="H222" s="22" t="e">
        <f t="shared" si="3"/>
        <v>#N/A</v>
      </c>
      <c r="I222" s="22">
        <f>VLOOKUP($A222,FedFundsRates!$A$2:$MM$3000,MATCH("FedFundsRate",FedFundsRates!$A$2:$MM$2,0),FALSE)</f>
        <v>0.12</v>
      </c>
    </row>
    <row r="223" spans="1:9" x14ac:dyDescent="0.3">
      <c r="A223" s="1">
        <v>40224</v>
      </c>
      <c r="B223" s="74">
        <f>VLOOKUP($A223,FedFundsRates!$A$2:$MM$3000,MATCH(B$2,FedFundsRates!$A$2:$MM$2,0),FALSE)</f>
        <v>0.12</v>
      </c>
      <c r="C223" s="74" t="e">
        <f>VLOOKUP($A223,NaturalRateMeasures!$A$2:$MK$3000,MATCH(C$2,NaturalRateMeasures!$A$2:$MK$2,0),FALSE)</f>
        <v>#N/A</v>
      </c>
      <c r="D223" s="74">
        <f>VLOOKUP($A223,InflationTargetMeasures!$A$2:$MM$3000,MATCH(D$2,InflationTargetMeasures!$A$2:$MM$2,0),FALSE)</f>
        <v>2</v>
      </c>
      <c r="E223" s="74">
        <f>VLOOKUP($A223,GapMeasures!$A$2:$LA$3000,MATCH(E$2,GapMeasures!$A$2:$LA$2,0),FALSE)</f>
        <v>-9.4555555555555681</v>
      </c>
      <c r="F223" s="74">
        <f>VLOOKUP($A223,InflationMeasures!$A$2:$LN$3000,MATCH(F$2,InflationMeasures!$A$2:$LN$2,0),FALSE)</f>
        <v>1.7214326321773665</v>
      </c>
      <c r="G223" s="23">
        <v>40224</v>
      </c>
      <c r="H223" s="22" t="e">
        <f t="shared" si="3"/>
        <v>#N/A</v>
      </c>
      <c r="I223" s="22">
        <f>VLOOKUP($A223,FedFundsRates!$A$2:$MM$3000,MATCH("FedFundsRate",FedFundsRates!$A$2:$MM$2,0),FALSE)</f>
        <v>0.13333333333333333</v>
      </c>
    </row>
    <row r="224" spans="1:9" x14ac:dyDescent="0.3">
      <c r="A224" s="1">
        <v>40313</v>
      </c>
      <c r="B224" s="74">
        <f>VLOOKUP($A224,FedFundsRates!$A$2:$MM$3000,MATCH(B$2,FedFundsRates!$A$2:$MM$2,0),FALSE)</f>
        <v>0.13333333333333333</v>
      </c>
      <c r="C224" s="74" t="e">
        <f>VLOOKUP($A224,NaturalRateMeasures!$A$2:$MK$3000,MATCH(C$2,NaturalRateMeasures!$A$2:$MK$2,0),FALSE)</f>
        <v>#N/A</v>
      </c>
      <c r="D224" s="74">
        <f>VLOOKUP($A224,InflationTargetMeasures!$A$2:$MM$3000,MATCH(D$2,InflationTargetMeasures!$A$2:$MM$2,0),FALSE)</f>
        <v>2</v>
      </c>
      <c r="E224" s="74">
        <f>VLOOKUP($A224,GapMeasures!$A$2:$LA$3000,MATCH(E$2,GapMeasures!$A$2:$LA$2,0),FALSE)</f>
        <v>-8.9777777777777974</v>
      </c>
      <c r="F224" s="74">
        <f>VLOOKUP($A224,InflationMeasures!$A$2:$LN$3000,MATCH(F$2,InflationMeasures!$A$2:$LN$2,0),FALSE)</f>
        <v>1.5992026638276702</v>
      </c>
      <c r="G224" s="23">
        <v>40313</v>
      </c>
      <c r="H224" s="22" t="e">
        <f t="shared" si="3"/>
        <v>#N/A</v>
      </c>
      <c r="I224" s="22">
        <f>VLOOKUP($A224,FedFundsRates!$A$2:$MM$3000,MATCH("FedFundsRate",FedFundsRates!$A$2:$MM$2,0),FALSE)</f>
        <v>0.19333333333333336</v>
      </c>
    </row>
    <row r="225" spans="1:9" x14ac:dyDescent="0.3">
      <c r="A225" s="1">
        <v>40405</v>
      </c>
      <c r="B225" s="74">
        <f>VLOOKUP($A225,FedFundsRates!$A$2:$MM$3000,MATCH(B$2,FedFundsRates!$A$2:$MM$2,0),FALSE)</f>
        <v>0.19333333333333336</v>
      </c>
      <c r="C225" s="74" t="e">
        <f>VLOOKUP($A225,NaturalRateMeasures!$A$2:$MK$3000,MATCH(C$2,NaturalRateMeasures!$A$2:$MK$2,0),FALSE)</f>
        <v>#N/A</v>
      </c>
      <c r="D225" s="74">
        <f>VLOOKUP($A225,InflationTargetMeasures!$A$2:$MM$3000,MATCH(D$2,InflationTargetMeasures!$A$2:$MM$2,0),FALSE)</f>
        <v>2</v>
      </c>
      <c r="E225" s="74">
        <f>VLOOKUP($A225,GapMeasures!$A$2:$LA$3000,MATCH(E$2,GapMeasures!$A$2:$LA$2,0),FALSE)</f>
        <v>-8.458333333333254</v>
      </c>
      <c r="F225" s="74">
        <f>VLOOKUP($A225,InflationMeasures!$A$2:$LN$3000,MATCH(F$2,InflationMeasures!$A$2:$LN$2,0),FALSE)</f>
        <v>1.394923651630231</v>
      </c>
      <c r="G225" s="23">
        <v>40405</v>
      </c>
      <c r="H225" s="22" t="e">
        <f t="shared" si="3"/>
        <v>#N/A</v>
      </c>
      <c r="I225" s="22">
        <f>VLOOKUP($A225,FedFundsRates!$A$2:$MM$3000,MATCH("FedFundsRate",FedFundsRates!$A$2:$MM$2,0),FALSE)</f>
        <v>0.18666666666666668</v>
      </c>
    </row>
    <row r="226" spans="1:9" x14ac:dyDescent="0.3">
      <c r="A226" s="1">
        <v>40497</v>
      </c>
      <c r="B226" s="74">
        <f>VLOOKUP($A226,FedFundsRates!$A$2:$MM$3000,MATCH(B$2,FedFundsRates!$A$2:$MM$2,0),FALSE)</f>
        <v>0.18666666666666668</v>
      </c>
      <c r="C226" s="74" t="e">
        <f>VLOOKUP($A226,NaturalRateMeasures!$A$2:$MK$3000,MATCH(C$2,NaturalRateMeasures!$A$2:$MK$2,0),FALSE)</f>
        <v>#N/A</v>
      </c>
      <c r="D226" s="74">
        <f>VLOOKUP($A226,InflationTargetMeasures!$A$2:$MM$3000,MATCH(D$2,InflationTargetMeasures!$A$2:$MM$2,0),FALSE)</f>
        <v>2</v>
      </c>
      <c r="E226" s="74">
        <f>VLOOKUP($A226,GapMeasures!$A$2:$LA$3000,MATCH(E$2,GapMeasures!$A$2:$LA$2,0),FALSE)</f>
        <v>-8.0583333333334171</v>
      </c>
      <c r="F226" s="74">
        <f>VLOOKUP($A226,InflationMeasures!$A$2:$LN$3000,MATCH(F$2,InflationMeasures!$A$2:$LN$2,0),FALSE)</f>
        <v>1.0857008266131229</v>
      </c>
      <c r="G226" s="23">
        <v>40497</v>
      </c>
      <c r="H226" s="22" t="e">
        <f t="shared" si="3"/>
        <v>#N/A</v>
      </c>
      <c r="I226" s="22">
        <f>VLOOKUP($A226,FedFundsRates!$A$2:$MM$3000,MATCH("FedFundsRate",FedFundsRates!$A$2:$MM$2,0),FALSE)</f>
        <v>0.18666666666666668</v>
      </c>
    </row>
    <row r="227" spans="1:9" x14ac:dyDescent="0.3">
      <c r="A227" s="1">
        <v>40589</v>
      </c>
      <c r="B227" s="74">
        <f>VLOOKUP($A227,FedFundsRates!$A$2:$MM$3000,MATCH(B$2,FedFundsRates!$A$2:$MM$2,0),FALSE)</f>
        <v>0.18666666666666668</v>
      </c>
      <c r="C227" s="74" t="e">
        <f>VLOOKUP($A227,NaturalRateMeasures!$A$2:$MK$3000,MATCH(C$2,NaturalRateMeasures!$A$2:$MK$2,0),FALSE)</f>
        <v>#N/A</v>
      </c>
      <c r="D227" s="74">
        <f>VLOOKUP($A227,InflationTargetMeasures!$A$2:$MM$3000,MATCH(D$2,InflationTargetMeasures!$A$2:$MM$2,0),FALSE)</f>
        <v>2</v>
      </c>
      <c r="E227" s="74">
        <f>VLOOKUP($A227,GapMeasures!$A$2:$LA$3000,MATCH(E$2,GapMeasures!$A$2:$LA$2,0),FALSE)</f>
        <v>-7.1</v>
      </c>
      <c r="F227" s="74">
        <f>VLOOKUP($A227,InflationMeasures!$A$2:$LN$3000,MATCH(F$2,InflationMeasures!$A$2:$LN$2,0),FALSE)</f>
        <v>1.183716355181974</v>
      </c>
      <c r="G227" s="23">
        <v>40589</v>
      </c>
      <c r="H227" s="22" t="e">
        <f t="shared" si="3"/>
        <v>#N/A</v>
      </c>
      <c r="I227" s="22">
        <f>VLOOKUP($A227,FedFundsRates!$A$2:$MM$3000,MATCH("FedFundsRate",FedFundsRates!$A$2:$MM$2,0),FALSE)</f>
        <v>0.15666666666666668</v>
      </c>
    </row>
    <row r="228" spans="1:9" x14ac:dyDescent="0.3">
      <c r="A228" s="1">
        <v>40678</v>
      </c>
      <c r="B228" s="74">
        <f>VLOOKUP($A228,FedFundsRates!$A$2:$MM$3000,MATCH(B$2,FedFundsRates!$A$2:$MM$2,0),FALSE)</f>
        <v>0.15666666666666668</v>
      </c>
      <c r="C228" s="74" t="e">
        <f>VLOOKUP($A228,NaturalRateMeasures!$A$2:$MK$3000,MATCH(C$2,NaturalRateMeasures!$A$2:$MK$2,0),FALSE)</f>
        <v>#N/A</v>
      </c>
      <c r="D228" s="74">
        <f>VLOOKUP($A228,InflationTargetMeasures!$A$2:$MM$3000,MATCH(D$2,InflationTargetMeasures!$A$2:$MM$2,0),FALSE)</f>
        <v>2</v>
      </c>
      <c r="E228" s="74">
        <f>VLOOKUP($A228,GapMeasures!$A$2:$LA$3000,MATCH(E$2,GapMeasures!$A$2:$LA$2,0),FALSE)</f>
        <v>-7.3333333333333339</v>
      </c>
      <c r="F228" s="74">
        <f>VLOOKUP($A228,InflationMeasures!$A$2:$LN$3000,MATCH(F$2,InflationMeasures!$A$2:$LN$2,0),FALSE)</f>
        <v>1.5015718012173052</v>
      </c>
      <c r="G228" s="23">
        <v>40678</v>
      </c>
      <c r="H228" s="22" t="e">
        <f t="shared" si="3"/>
        <v>#N/A</v>
      </c>
      <c r="I228" s="22">
        <f>VLOOKUP($A228,FedFundsRates!$A$2:$MM$3000,MATCH("FedFundsRate",FedFundsRates!$A$2:$MM$2,0),FALSE)</f>
        <v>9.3333333333333338E-2</v>
      </c>
    </row>
    <row r="229" spans="1:9" x14ac:dyDescent="0.3">
      <c r="A229" s="1">
        <v>40770</v>
      </c>
      <c r="B229" s="74">
        <f>VLOOKUP($A229,FedFundsRates!$A$2:$MM$3000,MATCH(B$2,FedFundsRates!$A$2:$MM$2,0),FALSE)</f>
        <v>9.3333333333333338E-2</v>
      </c>
      <c r="C229" s="74" t="e">
        <f>VLOOKUP($A229,NaturalRateMeasures!$A$2:$MK$3000,MATCH(C$2,NaturalRateMeasures!$A$2:$MK$2,0),FALSE)</f>
        <v>#N/A</v>
      </c>
      <c r="D229" s="74">
        <f>VLOOKUP($A229,InflationTargetMeasures!$A$2:$MM$3000,MATCH(D$2,InflationTargetMeasures!$A$2:$MM$2,0),FALSE)</f>
        <v>2</v>
      </c>
      <c r="E229" s="74">
        <f>VLOOKUP($A229,GapMeasures!$A$2:$LA$3000,MATCH(E$2,GapMeasures!$A$2:$LA$2,0),FALSE)</f>
        <v>-7.0400000000000293</v>
      </c>
      <c r="F229" s="74">
        <f>VLOOKUP($A229,InflationMeasures!$A$2:$LN$3000,MATCH(F$2,InflationMeasures!$A$2:$LN$2,0),FALSE)</f>
        <v>1.8087107509767053</v>
      </c>
      <c r="G229" s="23">
        <v>40770</v>
      </c>
      <c r="H229" s="22" t="e">
        <f t="shared" si="3"/>
        <v>#N/A</v>
      </c>
      <c r="I229" s="22">
        <f>VLOOKUP($A229,FedFundsRates!$A$2:$MM$3000,MATCH("FedFundsRate",FedFundsRates!$A$2:$MM$2,0),FALSE)</f>
        <v>8.3333333333333329E-2</v>
      </c>
    </row>
    <row r="230" spans="1:9" x14ac:dyDescent="0.3">
      <c r="A230" s="1">
        <v>40862</v>
      </c>
      <c r="B230" s="74">
        <f>VLOOKUP($A230,FedFundsRates!$A$2:$MM$3000,MATCH(B$2,FedFundsRates!$A$2:$MM$2,0),FALSE)</f>
        <v>8.3333333333333329E-2</v>
      </c>
      <c r="C230" s="74" t="e">
        <f>VLOOKUP($A230,NaturalRateMeasures!$A$2:$MK$3000,MATCH(C$2,NaturalRateMeasures!$A$2:$MK$2,0),FALSE)</f>
        <v>#N/A</v>
      </c>
      <c r="D230" s="74">
        <f>VLOOKUP($A230,InflationTargetMeasures!$A$2:$MM$3000,MATCH(D$2,InflationTargetMeasures!$A$2:$MM$2,0),FALSE)</f>
        <v>2</v>
      </c>
      <c r="E230" s="74">
        <f>VLOOKUP($A230,GapMeasures!$A$2:$LA$3000,MATCH(E$2,GapMeasures!$A$2:$LA$2,0),FALSE)</f>
        <v>-6.0933333333333763</v>
      </c>
      <c r="F230" s="74">
        <f>VLOOKUP($A230,InflationMeasures!$A$2:$LN$3000,MATCH(F$2,InflationMeasures!$A$2:$LN$2,0),FALSE)</f>
        <v>1.8496122138759841</v>
      </c>
      <c r="G230" s="23">
        <v>40862</v>
      </c>
      <c r="H230" s="22" t="e">
        <f t="shared" si="3"/>
        <v>#N/A</v>
      </c>
      <c r="I230" s="22">
        <f>VLOOKUP($A230,FedFundsRates!$A$2:$MM$3000,MATCH("FedFundsRate",FedFundsRates!$A$2:$MM$2,0),FALSE)</f>
        <v>7.3333333333333348E-2</v>
      </c>
    </row>
    <row r="231" spans="1:9" x14ac:dyDescent="0.3">
      <c r="A231" s="1">
        <v>40954</v>
      </c>
      <c r="B231" s="74">
        <f>VLOOKUP($A231,FedFundsRates!$A$2:$MM$3000,MATCH(B$2,FedFundsRates!$A$2:$MM$2,0),FALSE)</f>
        <v>7.3333333333333348E-2</v>
      </c>
      <c r="C231" s="74">
        <f>VLOOKUP($A231,NaturalRateMeasures!$A$2:$MK$3000,MATCH(C$2,NaturalRateMeasures!$A$2:$MK$2,0),FALSE)</f>
        <v>2.25</v>
      </c>
      <c r="D231" s="74">
        <f>VLOOKUP($A231,InflationTargetMeasures!$A$2:$MM$3000,MATCH(D$2,InflationTargetMeasures!$A$2:$MM$2,0),FALSE)</f>
        <v>2</v>
      </c>
      <c r="E231" s="74">
        <f>VLOOKUP($A231,GapMeasures!$A$2:$LA$3000,MATCH(E$2,GapMeasures!$A$2:$LA$2,0),FALSE)</f>
        <v>-5.3333333333333375</v>
      </c>
      <c r="F231" s="74">
        <f>VLOOKUP($A231,InflationMeasures!$A$2:$LN$3000,MATCH(F$2,InflationMeasures!$A$2:$LN$2,0),FALSE)</f>
        <v>2.0436795068656588</v>
      </c>
      <c r="G231" s="23">
        <v>40954</v>
      </c>
      <c r="H231" s="22">
        <f t="shared" si="3"/>
        <v>1.6488525936318199</v>
      </c>
      <c r="I231" s="22">
        <f>VLOOKUP($A231,FedFundsRates!$A$2:$MM$3000,MATCH("FedFundsRate",FedFundsRates!$A$2:$MM$2,0),FALSE)</f>
        <v>0.10333333333333333</v>
      </c>
    </row>
    <row r="232" spans="1:9" x14ac:dyDescent="0.3">
      <c r="A232" s="1">
        <v>41044</v>
      </c>
      <c r="B232" s="74">
        <f>VLOOKUP($A232,FedFundsRates!$A$2:$MM$3000,MATCH(B$2,FedFundsRates!$A$2:$MM$2,0),FALSE)</f>
        <v>0.10333333333333333</v>
      </c>
      <c r="C232" s="74">
        <f>VLOOKUP($A232,NaturalRateMeasures!$A$2:$MK$3000,MATCH(C$2,NaturalRateMeasures!$A$2:$MK$2,0),FALSE)</f>
        <v>2.25</v>
      </c>
      <c r="D232" s="74">
        <f>VLOOKUP($A232,InflationTargetMeasures!$A$2:$MM$3000,MATCH(D$2,InflationTargetMeasures!$A$2:$MM$2,0),FALSE)</f>
        <v>2</v>
      </c>
      <c r="E232" s="74">
        <f>VLOOKUP($A232,GapMeasures!$A$2:$LA$3000,MATCH(E$2,GapMeasures!$A$2:$LA$2,0),FALSE)</f>
        <v>-5.2000000000000011</v>
      </c>
      <c r="F232" s="74">
        <f>VLOOKUP($A232,InflationMeasures!$A$2:$LN$3000,MATCH(F$2,InflationMeasures!$A$2:$LN$2,0),FALSE)</f>
        <v>1.8692409915104458</v>
      </c>
      <c r="G232" s="23">
        <v>41044</v>
      </c>
      <c r="H232" s="22">
        <f t="shared" si="3"/>
        <v>1.4538614872656686</v>
      </c>
      <c r="I232" s="22">
        <f>VLOOKUP($A232,FedFundsRates!$A$2:$MM$3000,MATCH("FedFundsRate",FedFundsRates!$A$2:$MM$2,0),FALSE)</f>
        <v>0.15333333333333335</v>
      </c>
    </row>
    <row r="233" spans="1:9" x14ac:dyDescent="0.3">
      <c r="A233" s="1">
        <v>41136</v>
      </c>
      <c r="B233" s="74">
        <f>VLOOKUP($A233,FedFundsRates!$A$2:$MM$3000,MATCH(B$2,FedFundsRates!$A$2:$MM$2,0),FALSE)</f>
        <v>0.15333333333333335</v>
      </c>
      <c r="C233" s="74">
        <f>VLOOKUP($A233,NaturalRateMeasures!$A$2:$MK$3000,MATCH(C$2,NaturalRateMeasures!$A$2:$MK$2,0),FALSE)</f>
        <v>2.083333333333333</v>
      </c>
      <c r="D233" s="74">
        <f>VLOOKUP($A233,InflationTargetMeasures!$A$2:$MM$3000,MATCH(D$2,InflationTargetMeasures!$A$2:$MM$2,0),FALSE)</f>
        <v>2</v>
      </c>
      <c r="E233" s="74">
        <f>VLOOKUP($A233,GapMeasures!$A$2:$LA$3000,MATCH(E$2,GapMeasures!$A$2:$LA$2,0),FALSE)</f>
        <v>-4.8666666666666689</v>
      </c>
      <c r="F233" s="74">
        <f>VLOOKUP($A233,InflationMeasures!$A$2:$LN$3000,MATCH(F$2,InflationMeasures!$A$2:$LN$2,0),FALSE)</f>
        <v>1.7000481042550364</v>
      </c>
      <c r="G233" s="23">
        <v>41136</v>
      </c>
      <c r="H233" s="22">
        <f t="shared" si="3"/>
        <v>1.2000721563825532</v>
      </c>
      <c r="I233" s="22">
        <f>VLOOKUP($A233,FedFundsRates!$A$2:$MM$3000,MATCH("FedFundsRate",FedFundsRates!$A$2:$MM$2,0),FALSE)</f>
        <v>0.14333333333333334</v>
      </c>
    </row>
    <row r="234" spans="1:9" x14ac:dyDescent="0.3">
      <c r="A234" s="1">
        <v>41228</v>
      </c>
      <c r="B234" s="74">
        <f>VLOOKUP($A234,FedFundsRates!$A$2:$MM$3000,MATCH(B$2,FedFundsRates!$A$2:$MM$2,0),FALSE)</f>
        <v>0.14333333333333334</v>
      </c>
      <c r="C234" s="74">
        <f>VLOOKUP($A234,NaturalRateMeasures!$A$2:$MK$3000,MATCH(C$2,NaturalRateMeasures!$A$2:$MK$2,0),FALSE)</f>
        <v>2</v>
      </c>
      <c r="D234" s="74">
        <f>VLOOKUP($A234,InflationTargetMeasures!$A$2:$MM$3000,MATCH(D$2,InflationTargetMeasures!$A$2:$MM$2,0),FALSE)</f>
        <v>2</v>
      </c>
      <c r="E234" s="74">
        <f>VLOOKUP($A234,GapMeasures!$A$2:$LA$3000,MATCH(E$2,GapMeasures!$A$2:$LA$2,0),FALSE)</f>
        <v>-4.4000000000000021</v>
      </c>
      <c r="F234" s="74">
        <f>VLOOKUP($A234,InflationMeasures!$A$2:$LN$3000,MATCH(F$2,InflationMeasures!$A$2:$LN$2,0),FALSE)</f>
        <v>1.7876985423884051</v>
      </c>
      <c r="G234" s="23">
        <v>41228</v>
      </c>
      <c r="H234" s="22">
        <f t="shared" si="3"/>
        <v>1.4815478135826066</v>
      </c>
      <c r="I234" s="22">
        <f>VLOOKUP($A234,FedFundsRates!$A$2:$MM$3000,MATCH("FedFundsRate",FedFundsRates!$A$2:$MM$2,0),FALSE)</f>
        <v>0.16</v>
      </c>
    </row>
    <row r="235" spans="1:9" x14ac:dyDescent="0.3">
      <c r="A235" s="1">
        <v>41320</v>
      </c>
      <c r="B235" s="74">
        <f>VLOOKUP($A235,FedFundsRates!$A$2:$MM$3000,MATCH(B$2,FedFundsRates!$A$2:$MM$2,0),FALSE)</f>
        <v>0.16</v>
      </c>
      <c r="C235" s="74">
        <f>VLOOKUP($A235,NaturalRateMeasures!$A$2:$MK$3000,MATCH(C$2,NaturalRateMeasures!$A$2:$MK$2,0),FALSE)</f>
        <v>2</v>
      </c>
      <c r="D235" s="74">
        <f>VLOOKUP($A235,InflationTargetMeasures!$A$2:$MM$3000,MATCH(D$2,InflationTargetMeasures!$A$2:$MM$2,0),FALSE)</f>
        <v>2</v>
      </c>
      <c r="E235" s="74">
        <f>VLOOKUP($A235,GapMeasures!$A$2:$LA$3000,MATCH(E$2,GapMeasures!$A$2:$LA$2,0),FALSE)</f>
        <v>-4.2666666666666693</v>
      </c>
      <c r="F235" s="74">
        <f>VLOOKUP($A235,InflationMeasures!$A$2:$LN$3000,MATCH(F$2,InflationMeasures!$A$2:$LN$2,0),FALSE)</f>
        <v>1.5437411364792819</v>
      </c>
      <c r="G235" s="23">
        <v>41320</v>
      </c>
      <c r="H235" s="22">
        <f t="shared" si="3"/>
        <v>1.1822783713855882</v>
      </c>
      <c r="I235" s="22">
        <f>VLOOKUP($A235,FedFundsRates!$A$2:$MM$3000,MATCH("FedFundsRate",FedFundsRates!$A$2:$MM$2,0),FALSE)</f>
        <v>0.14333333333333334</v>
      </c>
    </row>
    <row r="236" spans="1:9" x14ac:dyDescent="0.3">
      <c r="A236" s="1">
        <v>41409</v>
      </c>
      <c r="B236" s="74">
        <f>VLOOKUP($A236,FedFundsRates!$A$2:$MM$3000,MATCH(B$2,FedFundsRates!$A$2:$MM$2,0),FALSE)</f>
        <v>0.14333333333333334</v>
      </c>
      <c r="C236" s="74">
        <f>VLOOKUP($A236,NaturalRateMeasures!$A$2:$MK$3000,MATCH(C$2,NaturalRateMeasures!$A$2:$MK$2,0),FALSE)</f>
        <v>2</v>
      </c>
      <c r="D236" s="74">
        <f>VLOOKUP($A236,InflationTargetMeasures!$A$2:$MM$3000,MATCH(D$2,InflationTargetMeasures!$A$2:$MM$2,0),FALSE)</f>
        <v>2</v>
      </c>
      <c r="E236" s="74">
        <f>VLOOKUP($A236,GapMeasures!$A$2:$LA$3000,MATCH(E$2,GapMeasures!$A$2:$LA$2,0),FALSE)</f>
        <v>-3.8666666666666707</v>
      </c>
      <c r="F236" s="74">
        <f>VLOOKUP($A236,InflationMeasures!$A$2:$LN$3000,MATCH(F$2,InflationMeasures!$A$2:$LN$2,0),FALSE)</f>
        <v>1.4112446768368203</v>
      </c>
      <c r="G236" s="23">
        <v>41409</v>
      </c>
      <c r="H236" s="22">
        <f t="shared" si="3"/>
        <v>1.1835336819218951</v>
      </c>
      <c r="I236" s="22">
        <f>VLOOKUP($A236,FedFundsRates!$A$2:$MM$3000,MATCH("FedFundsRate",FedFundsRates!$A$2:$MM$2,0),FALSE)</f>
        <v>0.11666666666666665</v>
      </c>
    </row>
    <row r="237" spans="1:9" x14ac:dyDescent="0.3">
      <c r="A237" s="1">
        <v>41501</v>
      </c>
      <c r="B237" s="74">
        <f>VLOOKUP($A237,FedFundsRates!$A$2:$MM$3000,MATCH(B$2,FedFundsRates!$A$2:$MM$2,0),FALSE)</f>
        <v>0.11666666666666665</v>
      </c>
      <c r="C237" s="74">
        <f>VLOOKUP($A237,NaturalRateMeasures!$A$2:$MK$3000,MATCH(C$2,NaturalRateMeasures!$A$2:$MK$2,0),FALSE)</f>
        <v>2</v>
      </c>
      <c r="D237" s="74">
        <f>VLOOKUP($A237,InflationTargetMeasures!$A$2:$MM$3000,MATCH(D$2,InflationTargetMeasures!$A$2:$MM$2,0),FALSE)</f>
        <v>2</v>
      </c>
      <c r="E237" s="74">
        <f>VLOOKUP($A237,GapMeasures!$A$2:$LA$3000,MATCH(E$2,GapMeasures!$A$2:$LA$2,0),FALSE)</f>
        <v>-3.3999999999999986</v>
      </c>
      <c r="F237" s="74">
        <f>VLOOKUP($A237,InflationMeasures!$A$2:$LN$3000,MATCH(F$2,InflationMeasures!$A$2:$LN$2,0),FALSE)</f>
        <v>1.5168291712802207</v>
      </c>
      <c r="G237" s="23">
        <v>41501</v>
      </c>
      <c r="H237" s="22">
        <f t="shared" si="3"/>
        <v>1.5752437569203317</v>
      </c>
      <c r="I237" s="22">
        <f>VLOOKUP($A237,FedFundsRates!$A$2:$MM$3000,MATCH("FedFundsRate",FedFundsRates!$A$2:$MM$2,0),FALSE)</f>
        <v>8.3333333333333329E-2</v>
      </c>
    </row>
    <row r="238" spans="1:9" x14ac:dyDescent="0.3">
      <c r="A238" s="1">
        <v>41593</v>
      </c>
      <c r="B238" s="74">
        <f>VLOOKUP($A238,FedFundsRates!$A$2:$MM$3000,MATCH(B$2,FedFundsRates!$A$2:$MM$2,0),FALSE)</f>
        <v>8.3333333333333329E-2</v>
      </c>
      <c r="C238" s="74">
        <f>VLOOKUP($A238,NaturalRateMeasures!$A$2:$MK$3000,MATCH(C$2,NaturalRateMeasures!$A$2:$MK$2,0),FALSE)</f>
        <v>2</v>
      </c>
      <c r="D238" s="74">
        <f>VLOOKUP($A238,InflationTargetMeasures!$A$2:$MM$3000,MATCH(D$2,InflationTargetMeasures!$A$2:$MM$2,0),FALSE)</f>
        <v>2</v>
      </c>
      <c r="E238" s="74">
        <f>VLOOKUP($A238,GapMeasures!$A$2:$LA$3000,MATCH(E$2,GapMeasures!$A$2:$LA$2,0),FALSE)</f>
        <v>-2.8666666666666671</v>
      </c>
      <c r="F238" s="74">
        <f>VLOOKUP($A238,InflationMeasures!$A$2:$LN$3000,MATCH(F$2,InflationMeasures!$A$2:$LN$2,0),FALSE)</f>
        <v>1.5058596885535458</v>
      </c>
      <c r="G238" s="23">
        <v>41593</v>
      </c>
      <c r="H238" s="22">
        <f t="shared" si="3"/>
        <v>1.8254561994969851</v>
      </c>
      <c r="I238" s="22">
        <f>VLOOKUP($A238,FedFundsRates!$A$2:$MM$3000,MATCH("FedFundsRate",FedFundsRates!$A$2:$MM$2,0),FALSE)</f>
        <v>8.666666666666667E-2</v>
      </c>
    </row>
    <row r="239" spans="1:9" x14ac:dyDescent="0.3">
      <c r="A239" s="1">
        <v>41685</v>
      </c>
      <c r="B239" s="74">
        <f>VLOOKUP($A239,FedFundsRates!$A$2:$MM$3000,MATCH(B$2,FedFundsRates!$A$2:$MM$2,0),FALSE)</f>
        <v>8.666666666666667E-2</v>
      </c>
      <c r="C239" s="74">
        <f>VLOOKUP($A239,NaturalRateMeasures!$A$2:$MK$3000,MATCH(C$2,NaturalRateMeasures!$A$2:$MK$2,0),FALSE)</f>
        <v>2</v>
      </c>
      <c r="D239" s="74">
        <f>VLOOKUP($A239,InflationTargetMeasures!$A$2:$MM$3000,MATCH(D$2,InflationTargetMeasures!$A$2:$MM$2,0),FALSE)</f>
        <v>2</v>
      </c>
      <c r="E239" s="74">
        <f>VLOOKUP($A239,GapMeasures!$A$2:$LA$3000,MATCH(E$2,GapMeasures!$A$2:$LA$2,0),FALSE)</f>
        <v>-2.4666666666666668</v>
      </c>
      <c r="F239" s="74">
        <f>VLOOKUP($A239,InflationMeasures!$A$2:$LN$3000,MATCH(F$2,InflationMeasures!$A$2:$LN$2,0),FALSE)</f>
        <v>1.4307188775999791</v>
      </c>
      <c r="G239" s="23">
        <v>41685</v>
      </c>
      <c r="H239" s="22">
        <f t="shared" si="3"/>
        <v>1.9127449830666352</v>
      </c>
      <c r="I239" s="22">
        <f>VLOOKUP($A239,FedFundsRates!$A$2:$MM$3000,MATCH("FedFundsRate",FedFundsRates!$A$2:$MM$2,0),FALSE)</f>
        <v>7.3333333333333348E-2</v>
      </c>
    </row>
    <row r="240" spans="1:9" x14ac:dyDescent="0.3">
      <c r="A240" s="1">
        <v>41774</v>
      </c>
      <c r="B240" s="74">
        <f>VLOOKUP($A240,FedFundsRates!$A$2:$MM$3000,MATCH(B$2,FedFundsRates!$A$2:$MM$2,0),FALSE)</f>
        <v>7.3333333333333348E-2</v>
      </c>
      <c r="C240" s="74">
        <f>VLOOKUP($A240,NaturalRateMeasures!$A$2:$MK$3000,MATCH(C$2,NaturalRateMeasures!$A$2:$MK$2,0),FALSE)</f>
        <v>1.8333333333333335</v>
      </c>
      <c r="D240" s="74">
        <f>VLOOKUP($A240,InflationTargetMeasures!$A$2:$MM$3000,MATCH(D$2,InflationTargetMeasures!$A$2:$MM$2,0),FALSE)</f>
        <v>2</v>
      </c>
      <c r="E240" s="74">
        <f>VLOOKUP($A240,GapMeasures!$A$2:$LA$3000,MATCH(E$2,GapMeasures!$A$2:$LA$2,0),FALSE)</f>
        <v>-1.6666666666666661</v>
      </c>
      <c r="F240" s="74">
        <f>VLOOKUP($A240,InflationMeasures!$A$2:$LN$3000,MATCH(F$2,InflationMeasures!$A$2:$LN$2,0),FALSE)</f>
        <v>1.5872172138118756</v>
      </c>
      <c r="G240" s="23">
        <v>41774</v>
      </c>
      <c r="H240" s="22">
        <f t="shared" si="3"/>
        <v>2.3808258207178139</v>
      </c>
      <c r="I240" s="22">
        <f>VLOOKUP($A240,FedFundsRates!$A$2:$MM$3000,MATCH("FedFundsRate",FedFundsRates!$A$2:$MM$2,0),FALSE)</f>
        <v>9.3333333333333338E-2</v>
      </c>
    </row>
    <row r="241" spans="1:9" x14ac:dyDescent="0.3">
      <c r="A241" s="1">
        <v>41866</v>
      </c>
      <c r="B241" s="74">
        <f>VLOOKUP($A241,FedFundsRates!$A$2:$MM$3000,MATCH(B$2,FedFundsRates!$A$2:$MM$2,0),FALSE)</f>
        <v>9.3333333333333338E-2</v>
      </c>
      <c r="C241" s="74">
        <f>VLOOKUP($A241,NaturalRateMeasures!$A$2:$MK$3000,MATCH(C$2,NaturalRateMeasures!$A$2:$MK$2,0),FALSE)</f>
        <v>1.75</v>
      </c>
      <c r="D241" s="74">
        <f>VLOOKUP($A241,InflationTargetMeasures!$A$2:$MM$3000,MATCH(D$2,InflationTargetMeasures!$A$2:$MM$2,0),FALSE)</f>
        <v>2</v>
      </c>
      <c r="E241" s="74">
        <f>VLOOKUP($A241,GapMeasures!$A$2:$LA$3000,MATCH(E$2,GapMeasures!$A$2:$LA$2,0),FALSE)</f>
        <v>-1.4333333333333371</v>
      </c>
      <c r="F241" s="74">
        <f>VLOOKUP($A241,InflationMeasures!$A$2:$LN$3000,MATCH(F$2,InflationMeasures!$A$2:$LN$2,0),FALSE)</f>
        <v>1.5682910816019691</v>
      </c>
      <c r="G241" s="23">
        <v>41866</v>
      </c>
      <c r="H241" s="22">
        <f t="shared" si="3"/>
        <v>2.385769955736285</v>
      </c>
      <c r="I241" s="22">
        <f>VLOOKUP($A241,FedFundsRates!$A$2:$MM$3000,MATCH("FedFundsRate",FedFundsRates!$A$2:$MM$2,0),FALSE)</f>
        <v>9.0000000000000011E-2</v>
      </c>
    </row>
    <row r="242" spans="1:9" x14ac:dyDescent="0.3">
      <c r="A242" s="1">
        <v>41958</v>
      </c>
      <c r="B242" s="74">
        <f>VLOOKUP($A242,FedFundsRates!$A$2:$MM$3000,MATCH(B$2,FedFundsRates!$A$2:$MM$2,0),FALSE)</f>
        <v>9.0000000000000011E-2</v>
      </c>
      <c r="C242" s="74">
        <f>VLOOKUP($A242,NaturalRateMeasures!$A$2:$MK$3000,MATCH(C$2,NaturalRateMeasures!$A$2:$MK$2,0),FALSE)</f>
        <v>1.75</v>
      </c>
      <c r="D242" s="74">
        <f>VLOOKUP($A242,InflationTargetMeasures!$A$2:$MM$3000,MATCH(D$2,InflationTargetMeasures!$A$2:$MM$2,0),FALSE)</f>
        <v>2</v>
      </c>
      <c r="E242" s="74">
        <f>VLOOKUP($A242,GapMeasures!$A$2:$LA$3000,MATCH(E$2,GapMeasures!$A$2:$LA$2,0),FALSE)</f>
        <v>-0.70000000000000284</v>
      </c>
      <c r="F242" s="74">
        <f>VLOOKUP($A242,InflationMeasures!$A$2:$LN$3000,MATCH(F$2,InflationMeasures!$A$2:$LN$2,0),FALSE)</f>
        <v>1.4054954555998478</v>
      </c>
      <c r="G242" s="23">
        <v>41958</v>
      </c>
      <c r="H242" s="22">
        <f t="shared" si="3"/>
        <v>2.5082431833997703</v>
      </c>
      <c r="I242" s="22">
        <f>VLOOKUP($A242,FedFundsRates!$A$2:$MM$3000,MATCH("FedFundsRate",FedFundsRates!$A$2:$MM$2,0),FALSE)</f>
        <v>9.9999999999999992E-2</v>
      </c>
    </row>
    <row r="243" spans="1:9" x14ac:dyDescent="0.3">
      <c r="A243" s="1">
        <v>42050</v>
      </c>
      <c r="B243" s="74">
        <f>VLOOKUP($A243,FedFundsRates!$A$2:$MM$3000,MATCH(B$2,FedFundsRates!$A$2:$MM$2,0),FALSE)</f>
        <v>9.9999999999999992E-2</v>
      </c>
      <c r="C243" s="74">
        <f>VLOOKUP($A243,NaturalRateMeasures!$A$2:$MK$3000,MATCH(C$2,NaturalRateMeasures!$A$2:$MK$2,0),FALSE)</f>
        <v>1.75</v>
      </c>
      <c r="D243" s="74">
        <f>VLOOKUP($A243,InflationTargetMeasures!$A$2:$MM$3000,MATCH(D$2,InflationTargetMeasures!$A$2:$MM$2,0),FALSE)</f>
        <v>2</v>
      </c>
      <c r="E243" s="74">
        <f>VLOOKUP($A243,GapMeasures!$A$2:$LA$3000,MATCH(E$2,GapMeasures!$A$2:$LA$2,0),FALSE)</f>
        <v>-0.70000000000000284</v>
      </c>
      <c r="F243" s="74">
        <f>VLOOKUP($A243,InflationMeasures!$A$2:$LN$3000,MATCH(F$2,InflationMeasures!$A$2:$LN$2,0),FALSE)</f>
        <v>1.2560305231183122</v>
      </c>
      <c r="G243" s="23">
        <v>42050</v>
      </c>
      <c r="H243" s="22">
        <f t="shared" si="3"/>
        <v>2.2840457846774669</v>
      </c>
      <c r="I243" s="22">
        <f>VLOOKUP($A243,FedFundsRates!$A$2:$MM$3000,MATCH("FedFundsRate",FedFundsRates!$A$2:$MM$2,0),FALSE)</f>
        <v>0.11</v>
      </c>
    </row>
    <row r="244" spans="1:9" x14ac:dyDescent="0.3">
      <c r="A244" s="1">
        <v>42139</v>
      </c>
      <c r="B244" s="74">
        <f>VLOOKUP($A244,FedFundsRates!$A$2:$MM$3000,MATCH(B$2,FedFundsRates!$A$2:$MM$2,0),FALSE)</f>
        <v>0.11</v>
      </c>
      <c r="C244" s="74">
        <f>VLOOKUP($A244,NaturalRateMeasures!$A$2:$MK$3000,MATCH(C$2,NaturalRateMeasures!$A$2:$MK$2,0),FALSE)</f>
        <v>1.75</v>
      </c>
      <c r="D244" s="74">
        <f>VLOOKUP($A244,InflationTargetMeasures!$A$2:$MM$3000,MATCH(D$2,InflationTargetMeasures!$A$2:$MM$2,0),FALSE)</f>
        <v>2</v>
      </c>
      <c r="E244" s="74">
        <f>VLOOKUP($A244,GapMeasures!$A$2:$LA$3000,MATCH(E$2,GapMeasures!$A$2:$LA$2,0),FALSE)</f>
        <v>-0.66666666666666785</v>
      </c>
      <c r="F244" s="74">
        <f>VLOOKUP($A244,InflationMeasures!$A$2:$LN$3000,MATCH(F$2,InflationMeasures!$A$2:$LN$2,0),FALSE)</f>
        <v>1.2641669370114128</v>
      </c>
      <c r="G244" s="23">
        <v>42139</v>
      </c>
      <c r="H244" s="22">
        <f t="shared" si="3"/>
        <v>2.3129170721837853</v>
      </c>
      <c r="I244" s="22">
        <f>VLOOKUP($A244,FedFundsRates!$A$2:$MM$3000,MATCH("FedFundsRate",FedFundsRates!$A$2:$MM$2,0),FALSE)</f>
        <v>0.12333333333333334</v>
      </c>
    </row>
    <row r="245" spans="1:9" x14ac:dyDescent="0.3">
      <c r="A245" s="1">
        <v>42231</v>
      </c>
      <c r="B245" s="74">
        <f>VLOOKUP($A245,FedFundsRates!$A$2:$MM$3000,MATCH(B$2,FedFundsRates!$A$2:$MM$2,0),FALSE)</f>
        <v>0.12333333333333334</v>
      </c>
      <c r="C245" s="74">
        <f>VLOOKUP($A245,NaturalRateMeasures!$A$2:$MK$3000,MATCH(C$2,NaturalRateMeasures!$A$2:$MK$2,0),FALSE)</f>
        <v>1.5833333333333335</v>
      </c>
      <c r="D245" s="74">
        <f>VLOOKUP($A245,InflationTargetMeasures!$A$2:$MM$3000,MATCH(D$2,InflationTargetMeasures!$A$2:$MM$2,0),FALSE)</f>
        <v>2</v>
      </c>
      <c r="E245" s="74">
        <f>VLOOKUP($A245,GapMeasures!$A$2:$LA$3000,MATCH(E$2,GapMeasures!$A$2:$LA$2,0),FALSE)</f>
        <v>-6.6666666666668206E-2</v>
      </c>
      <c r="F245" s="74">
        <f>VLOOKUP($A245,InflationMeasures!$A$2:$LN$3000,MATCH(F$2,InflationMeasures!$A$2:$LN$2,0),FALSE)</f>
        <v>1.211489339519356</v>
      </c>
      <c r="G245" s="23">
        <v>42231</v>
      </c>
      <c r="H245" s="22">
        <f t="shared" si="3"/>
        <v>2.3672340092790334</v>
      </c>
      <c r="I245" s="22">
        <f>VLOOKUP($A245,FedFundsRates!$A$2:$MM$3000,MATCH("FedFundsRate",FedFundsRates!$A$2:$MM$2,0),FALSE)</f>
        <v>0.13666666666666669</v>
      </c>
    </row>
    <row r="246" spans="1:9" x14ac:dyDescent="0.3">
      <c r="A246" s="1">
        <v>42323</v>
      </c>
      <c r="B246" s="74">
        <f>VLOOKUP($A246,FedFundsRates!$A$2:$MM$3000,MATCH(B$2,FedFundsRates!$A$2:$MM$2,0),FALSE)</f>
        <v>0.13666666666666669</v>
      </c>
      <c r="C246" s="74">
        <f>VLOOKUP($A246,NaturalRateMeasures!$A$2:$MK$3000,MATCH(C$2,NaturalRateMeasures!$A$2:$MK$2,0),FALSE)</f>
        <v>1.5</v>
      </c>
      <c r="D246" s="74">
        <f>VLOOKUP($A246,InflationTargetMeasures!$A$2:$MM$3000,MATCH(D$2,InflationTargetMeasures!$A$2:$MM$2,0),FALSE)</f>
        <v>2</v>
      </c>
      <c r="E246" s="74">
        <f>VLOOKUP($A246,GapMeasures!$A$2:$LA$3000,MATCH(E$2,GapMeasures!$A$2:$LA$2,0),FALSE)</f>
        <v>-0.16666666666666607</v>
      </c>
      <c r="F246" s="74">
        <f>VLOOKUP($A246,InflationMeasures!$A$2:$LN$3000,MATCH(F$2,InflationMeasures!$A$2:$LN$2,0),FALSE)</f>
        <v>1.1894983103717172</v>
      </c>
      <c r="G246" s="23">
        <v>42323</v>
      </c>
      <c r="H246" s="22">
        <f t="shared" si="3"/>
        <v>2.2009141322242427</v>
      </c>
      <c r="I246" s="22">
        <f>VLOOKUP($A246,FedFundsRates!$A$2:$MM$3000,MATCH("FedFundsRate",FedFundsRates!$A$2:$MM$2,0),FALSE)</f>
        <v>0.16</v>
      </c>
    </row>
    <row r="247" spans="1:9" x14ac:dyDescent="0.3">
      <c r="A247" s="1">
        <v>42415</v>
      </c>
      <c r="B247" s="74">
        <f>VLOOKUP($A247,FedFundsRates!$A$2:$MM$3000,MATCH(B$2,FedFundsRates!$A$2:$MM$2,0),FALSE)</f>
        <v>0.16</v>
      </c>
      <c r="C247" s="74">
        <f>VLOOKUP($A247,NaturalRateMeasures!$A$2:$MK$3000,MATCH(C$2,NaturalRateMeasures!$A$2:$MK$2,0),FALSE)</f>
        <v>1.3333333333333335</v>
      </c>
      <c r="D247" s="74">
        <f>VLOOKUP($A247,InflationTargetMeasures!$A$2:$MM$3000,MATCH(D$2,InflationTargetMeasures!$A$2:$MM$2,0),FALSE)</f>
        <v>2</v>
      </c>
      <c r="E247" s="74">
        <f>VLOOKUP($A247,GapMeasures!$A$2:$LA$3000,MATCH(E$2,GapMeasures!$A$2:$LA$2,0),FALSE)</f>
        <v>-6.666666666666643E-2</v>
      </c>
      <c r="F247" s="74">
        <f>VLOOKUP($A247,InflationMeasures!$A$2:$LN$3000,MATCH(F$2,InflationMeasures!$A$2:$LN$2,0),FALSE)</f>
        <v>1.442866633449591</v>
      </c>
      <c r="G247" s="23">
        <v>42415</v>
      </c>
      <c r="H247" s="22">
        <f t="shared" si="3"/>
        <v>2.4642999501743867</v>
      </c>
      <c r="I247" s="22">
        <f>VLOOKUP($A247,FedFundsRates!$A$2:$MM$3000,MATCH("FedFundsRate",FedFundsRates!$A$2:$MM$2,0),FALSE)</f>
        <v>0.36000000000000004</v>
      </c>
    </row>
    <row r="248" spans="1:9" x14ac:dyDescent="0.3">
      <c r="A248" s="1">
        <v>42505</v>
      </c>
      <c r="B248" s="74">
        <f>VLOOKUP($A248,FedFundsRates!$A$2:$MM$3000,MATCH(B$2,FedFundsRates!$A$2:$MM$2,0),FALSE)</f>
        <v>0.36000000000000004</v>
      </c>
      <c r="C248" s="74">
        <f>VLOOKUP($A248,NaturalRateMeasures!$A$2:$MK$3000,MATCH(C$2,NaturalRateMeasures!$A$2:$MK$2,0),FALSE)</f>
        <v>1.0833333333333335</v>
      </c>
      <c r="D248" s="74">
        <f>VLOOKUP($A248,InflationTargetMeasures!$A$2:$MM$3000,MATCH(D$2,InflationTargetMeasures!$A$2:$MM$2,0),FALSE)</f>
        <v>2</v>
      </c>
      <c r="E248" s="74">
        <f>VLOOKUP($A248,GapMeasures!$A$2:$LA$3000,MATCH(E$2,GapMeasures!$A$2:$LA$2,0),FALSE)</f>
        <v>-0.16666666666666607</v>
      </c>
      <c r="F248" s="74">
        <f>VLOOKUP($A248,InflationMeasures!$A$2:$LN$3000,MATCH(F$2,InflationMeasures!$A$2:$LN$2,0),FALSE)</f>
        <v>1.547046969462107</v>
      </c>
      <c r="G248" s="23">
        <v>42505</v>
      </c>
      <c r="H248" s="22">
        <f t="shared" si="3"/>
        <v>2.3205704541931609</v>
      </c>
      <c r="I248" s="22">
        <f>VLOOKUP($A248,FedFundsRates!$A$2:$MM$3000,MATCH("FedFundsRate",FedFundsRates!$A$2:$MM$2,0),FALSE)</f>
        <v>0.37333333333333335</v>
      </c>
    </row>
    <row r="249" spans="1:9" x14ac:dyDescent="0.3">
      <c r="A249" s="1">
        <v>42597</v>
      </c>
      <c r="B249" s="74">
        <f>VLOOKUP($A249,FedFundsRates!$A$2:$MM$3000,MATCH(B$2,FedFundsRates!$A$2:$MM$2,0),FALSE)</f>
        <v>0.37333333333333335</v>
      </c>
      <c r="C249" s="74">
        <f>VLOOKUP($A249,NaturalRateMeasures!$A$2:$MK$3000,MATCH(C$2,NaturalRateMeasures!$A$2:$MK$2,0),FALSE)</f>
        <v>0.91666666666666652</v>
      </c>
      <c r="D249" s="74">
        <f>VLOOKUP($A249,InflationTargetMeasures!$A$2:$MM$3000,MATCH(D$2,InflationTargetMeasures!$A$2:$MM$2,0),FALSE)</f>
        <v>2</v>
      </c>
      <c r="E249" s="74">
        <f>VLOOKUP($A249,GapMeasures!$A$2:$LA$3000,MATCH(E$2,GapMeasures!$A$2:$LA$2,0),FALSE)</f>
        <v>-9.9999999999999645E-2</v>
      </c>
      <c r="F249" s="74">
        <f>VLOOKUP($A249,InflationMeasures!$A$2:$LN$3000,MATCH(F$2,InflationMeasures!$A$2:$LN$2,0),FALSE)</f>
        <v>1.6605375114599807</v>
      </c>
      <c r="G249" s="23">
        <v>42597</v>
      </c>
      <c r="H249" s="22">
        <f t="shared" si="3"/>
        <v>2.3574729338566378</v>
      </c>
      <c r="I249" s="22">
        <f>VLOOKUP($A249,FedFundsRates!$A$2:$MM$3000,MATCH("FedFundsRate",FedFundsRates!$A$2:$MM$2,0),FALSE)</f>
        <v>0.39666666666666667</v>
      </c>
    </row>
    <row r="250" spans="1:9" x14ac:dyDescent="0.3">
      <c r="A250" s="1">
        <v>42689</v>
      </c>
      <c r="B250" s="74">
        <f>VLOOKUP($A250,FedFundsRates!$A$2:$MM$3000,MATCH(B$2,FedFundsRates!$A$2:$MM$2,0),FALSE)</f>
        <v>0.39666666666666667</v>
      </c>
      <c r="C250" s="74">
        <f>VLOOKUP($A250,NaturalRateMeasures!$A$2:$MK$3000,MATCH(C$2,NaturalRateMeasures!$A$2:$MK$2,0),FALSE)</f>
        <v>0.95833333333333348</v>
      </c>
      <c r="D250" s="74">
        <f>VLOOKUP($A250,InflationTargetMeasures!$A$2:$MM$3000,MATCH(D$2,InflationTargetMeasures!$A$2:$MM$2,0),FALSE)</f>
        <v>2</v>
      </c>
      <c r="E250" s="74">
        <f>VLOOKUP($A250,GapMeasures!$A$2:$LA$3000,MATCH(E$2,GapMeasures!$A$2:$LA$2,0),FALSE)</f>
        <v>0.16666666666666607</v>
      </c>
      <c r="F250" s="74">
        <f>VLOOKUP($A250,InflationMeasures!$A$2:$LN$3000,MATCH(F$2,InflationMeasures!$A$2:$LN$2,0),FALSE)</f>
        <v>1.7560805187065265</v>
      </c>
      <c r="G250" s="23">
        <v>42689</v>
      </c>
      <c r="H250" s="22">
        <f t="shared" si="3"/>
        <v>2.6757874447264562</v>
      </c>
      <c r="I250" s="22">
        <f>VLOOKUP($A250,FedFundsRates!$A$2:$MM$3000,MATCH("FedFundsRate",FedFundsRates!$A$2:$MM$2,0),FALSE)</f>
        <v>0.45</v>
      </c>
    </row>
    <row r="251" spans="1:9" x14ac:dyDescent="0.3">
      <c r="A251" s="1">
        <v>42781</v>
      </c>
      <c r="B251" s="74">
        <f>VLOOKUP($A251,FedFundsRates!$A$2:$MM$3000,MATCH(B$2,FedFundsRates!$A$2:$MM$2,0),FALSE)</f>
        <v>0.45</v>
      </c>
      <c r="C251" s="74">
        <f>VLOOKUP($A251,NaturalRateMeasures!$A$2:$MK$3000,MATCH(C$2,NaturalRateMeasures!$A$2:$MK$2,0),FALSE)</f>
        <v>1</v>
      </c>
      <c r="D251" s="74">
        <f>VLOOKUP($A251,InflationTargetMeasures!$A$2:$MM$3000,MATCH(D$2,InflationTargetMeasures!$A$2:$MM$2,0),FALSE)</f>
        <v>2</v>
      </c>
      <c r="E251" s="74">
        <f>VLOOKUP($A251,GapMeasures!$A$2:$LA$3000,MATCH(E$2,GapMeasures!$A$2:$LA$2,0),FALSE)</f>
        <v>0.56666666666666465</v>
      </c>
      <c r="F251" s="74">
        <f>VLOOKUP($A251,InflationMeasures!$A$2:$LN$3000,MATCH(F$2,InflationMeasures!$A$2:$LN$2,0),FALSE)</f>
        <v>1.8030002251192112</v>
      </c>
      <c r="G251" s="23">
        <v>42781</v>
      </c>
      <c r="H251" s="22">
        <f t="shared" si="3"/>
        <v>2.9878336710121491</v>
      </c>
      <c r="I251" s="22">
        <f>VLOOKUP($A251,FedFundsRates!$A$2:$MM$3000,MATCH("FedFundsRate",FedFundsRates!$A$2:$MM$2,0),FALSE)</f>
        <v>0.70000000000000007</v>
      </c>
    </row>
    <row r="252" spans="1:9" x14ac:dyDescent="0.3">
      <c r="A252" s="1">
        <v>42870</v>
      </c>
      <c r="B252" s="74">
        <f>VLOOKUP($A252,FedFundsRates!$A$2:$MM$3000,MATCH(B$2,FedFundsRates!$A$2:$MM$2,0),FALSE)</f>
        <v>0.70000000000000007</v>
      </c>
      <c r="C252" s="74">
        <f>VLOOKUP($A252,NaturalRateMeasures!$A$2:$MK$3000,MATCH(C$2,NaturalRateMeasures!$A$2:$MK$2,0),FALSE)</f>
        <v>1</v>
      </c>
      <c r="D252" s="74">
        <f>VLOOKUP($A252,InflationTargetMeasures!$A$2:$MM$3000,MATCH(D$2,InflationTargetMeasures!$A$2:$MM$2,0),FALSE)</f>
        <v>2</v>
      </c>
      <c r="E252" s="74">
        <f>VLOOKUP($A252,GapMeasures!$A$2:$LA$3000,MATCH(E$2,GapMeasures!$A$2:$LA$2,0),FALSE)</f>
        <v>0.69999999999999929</v>
      </c>
      <c r="F252" s="74">
        <f>VLOOKUP($A252,InflationMeasures!$A$2:$LN$3000,MATCH(F$2,InflationMeasures!$A$2:$LN$2,0),FALSE)</f>
        <v>1.5865746677250492</v>
      </c>
      <c r="G252" s="23">
        <v>42870</v>
      </c>
      <c r="H252" s="22">
        <f t="shared" si="3"/>
        <v>2.7298620015875734</v>
      </c>
      <c r="I252" s="22">
        <f>VLOOKUP($A252,FedFundsRates!$A$2:$MM$3000,MATCH("FedFundsRate",FedFundsRates!$A$2:$MM$2,0),FALSE)</f>
        <v>0.95000000000000007</v>
      </c>
    </row>
    <row r="253" spans="1:9" x14ac:dyDescent="0.3">
      <c r="A253" s="1">
        <v>42962</v>
      </c>
      <c r="B253" s="74">
        <f>VLOOKUP($A253,FedFundsRates!$A$2:$MM$3000,MATCH(B$2,FedFundsRates!$A$2:$MM$2,0),FALSE)</f>
        <v>0.95000000000000007</v>
      </c>
      <c r="C253" s="74">
        <f>VLOOKUP($A253,NaturalRateMeasures!$A$2:$MK$3000,MATCH(C$2,NaturalRateMeasures!$A$2:$MK$2,0),FALSE)</f>
        <v>0.83333333333333348</v>
      </c>
      <c r="D253" s="74">
        <f>VLOOKUP($A253,InflationTargetMeasures!$A$2:$MM$3000,MATCH(D$2,InflationTargetMeasures!$A$2:$MM$2,0),FALSE)</f>
        <v>2</v>
      </c>
      <c r="E253" s="74">
        <f>VLOOKUP($A253,GapMeasures!$A$2:$LA$3000,MATCH(E$2,GapMeasures!$A$2:$LA$2,0),FALSE)</f>
        <v>0.63333333333333464</v>
      </c>
      <c r="F253" s="74">
        <f>VLOOKUP($A253,InflationMeasures!$A$2:$LN$3000,MATCH(F$2,InflationMeasures!$A$2:$LN$2,0),FALSE)</f>
        <v>1.4530494786653136</v>
      </c>
      <c r="G253" s="23">
        <v>42962</v>
      </c>
      <c r="H253" s="22">
        <f t="shared" si="3"/>
        <v>2.3295742179979713</v>
      </c>
      <c r="I253" s="22">
        <f>VLOOKUP($A253,FedFundsRates!$A$2:$MM$3000,MATCH("FedFundsRate",FedFundsRates!$A$2:$MM$2,0),FALSE)</f>
        <v>1.1533333333333331</v>
      </c>
    </row>
    <row r="254" spans="1:9" x14ac:dyDescent="0.3">
      <c r="A254" s="1">
        <v>43054</v>
      </c>
      <c r="B254" s="74">
        <f>VLOOKUP($A254,FedFundsRates!$A$2:$MM$3000,MATCH(B$2,FedFundsRates!$A$2:$MM$2,0),FALSE)</f>
        <v>1.1533333333333331</v>
      </c>
      <c r="C254" s="74">
        <f>VLOOKUP($A254,NaturalRateMeasures!$A$2:$MK$3000,MATCH(C$2,NaturalRateMeasures!$A$2:$MK$2,0),FALSE)</f>
        <v>0.75</v>
      </c>
      <c r="D254" s="74">
        <f>VLOOKUP($A254,InflationTargetMeasures!$A$2:$MM$3000,MATCH(D$2,InflationTargetMeasures!$A$2:$MM$2,0),FALSE)</f>
        <v>2</v>
      </c>
      <c r="E254" s="74">
        <f>VLOOKUP($A254,GapMeasures!$A$2:$LA$3000,MATCH(E$2,GapMeasures!$A$2:$LA$2,0),FALSE)</f>
        <v>0.83333333333333393</v>
      </c>
      <c r="F254" s="74">
        <f>VLOOKUP($A254,InflationMeasures!$A$2:$LN$3000,MATCH(F$2,InflationMeasures!$A$2:$LN$2,0),FALSE)</f>
        <v>1.5551157248454794</v>
      </c>
      <c r="G254" s="23">
        <v>43054</v>
      </c>
      <c r="H254" s="22">
        <f t="shared" ref="H254" si="4">$L$29*B254 + (1-$L$29)*(C254+D254+1.5*(F254-D254)+$L$31*E254)</f>
        <v>2.4993402539348861</v>
      </c>
      <c r="I254" s="22">
        <f>VLOOKUP($A254,FedFundsRates!$A$2:$MM$3000,MATCH("FedFundsRate",FedFundsRates!$A$2:$MM$2,0),FALSE)</f>
        <v>1.2033333333333331</v>
      </c>
    </row>
    <row r="255" spans="1:9" x14ac:dyDescent="0.3">
      <c r="A255" s="1">
        <v>43146</v>
      </c>
      <c r="B255" s="74">
        <f>VLOOKUP($A255,FedFundsRates!$A$2:$MM$3000,MATCH(B$2,FedFundsRates!$A$2:$MM$2,0),FALSE)</f>
        <v>1.2033333333333331</v>
      </c>
      <c r="C255" s="74">
        <f>VLOOKUP($A255,NaturalRateMeasures!$A$2:$MK$3000,MATCH(C$2,NaturalRateMeasures!$A$2:$MK$2,0),FALSE)</f>
        <v>0.83333333333333348</v>
      </c>
      <c r="D255" s="74">
        <f>VLOOKUP($A255,InflationTargetMeasures!$A$2:$MM$3000,MATCH(D$2,InflationTargetMeasures!$A$2:$MM$2,0),FALSE)</f>
        <v>2</v>
      </c>
      <c r="E255" s="74">
        <f>VLOOKUP($A255,GapMeasures!$A$2:$LA$3000,MATCH(E$2,GapMeasures!$A$2:$LA$2,0),FALSE)</f>
        <v>0.96666666666666679</v>
      </c>
      <c r="F255" s="74">
        <f>VLOOKUP($A255,InflationMeasures!$A$2:$LN$3000,MATCH(F$2,InflationMeasures!$A$2:$LN$2,0),FALSE)</f>
        <v>1.7288517208105425</v>
      </c>
      <c r="G255" s="23">
        <v>43146</v>
      </c>
      <c r="H255" s="22">
        <f t="shared" ref="H255" si="5">$L$29*B255 + (1-$L$29)*(C255+D255+1.5*(F255-D255)+$L$31*E255)</f>
        <v>2.9099442478824806</v>
      </c>
      <c r="I255" s="22">
        <f>VLOOKUP($A255,FedFundsRates!$A$2:$MM$3000,MATCH("FedFundsRate",FedFundsRates!$A$2:$MM$2,0),FALSE)</f>
        <v>1.4466666666666665</v>
      </c>
    </row>
    <row r="256" spans="1:9" x14ac:dyDescent="0.3">
      <c r="A256" s="1">
        <v>43235</v>
      </c>
      <c r="B256" s="74">
        <f>VLOOKUP($A256,FedFundsRates!$A$2:$MM$3000,MATCH(B$2,FedFundsRates!$A$2:$MM$2,0),FALSE)</f>
        <v>1.4466666666666665</v>
      </c>
      <c r="C256" s="74">
        <f>VLOOKUP($A256,NaturalRateMeasures!$A$2:$MK$3000,MATCH(C$2,NaturalRateMeasures!$A$2:$MK$2,0),FALSE)</f>
        <v>0.875</v>
      </c>
      <c r="D256" s="74">
        <f>VLOOKUP($A256,InflationTargetMeasures!$A$2:$MM$3000,MATCH(D$2,InflationTargetMeasures!$A$2:$MM$2,0),FALSE)</f>
        <v>2</v>
      </c>
      <c r="E256" s="74">
        <f>VLOOKUP($A256,GapMeasures!$A$2:$LA$3000,MATCH(E$2,GapMeasures!$A$2:$LA$2,0),FALSE)</f>
        <v>1.0666666666666647</v>
      </c>
      <c r="F256" s="74">
        <f>VLOOKUP($A256,InflationMeasures!$A$2:$LN$3000,MATCH(F$2,InflationMeasures!$A$2:$LN$2,0),FALSE)</f>
        <v>1.9334608950020593</v>
      </c>
      <c r="G256" s="23">
        <v>43235</v>
      </c>
      <c r="H256" s="22">
        <f t="shared" ref="H256" si="6">$L$29*B256 + (1-$L$29)*(C256+D256+1.5*(F256-D256)+$L$31*E256)</f>
        <v>3.3085246758364213</v>
      </c>
      <c r="I256" s="22">
        <f>VLOOKUP($A256,FedFundsRates!$A$2:$MM$3000,MATCH("FedFundsRate",FedFundsRates!$A$2:$MM$2,0),FALSE)</f>
        <v>1.7366666666666666</v>
      </c>
    </row>
    <row r="257" spans="1:9" x14ac:dyDescent="0.3">
      <c r="A257" s="1">
        <v>43327</v>
      </c>
      <c r="B257" s="74">
        <f>VLOOKUP($A257,FedFundsRates!$A$2:$MM$3000,MATCH(B$2,FedFundsRates!$A$2:$MM$2,0),FALSE)</f>
        <v>1.7366666666666666</v>
      </c>
      <c r="C257" s="74">
        <f>VLOOKUP($A257,NaturalRateMeasures!$A$2:$MK$3000,MATCH(C$2,NaturalRateMeasures!$A$2:$MK$2,0),FALSE)</f>
        <v>0.95833333333333348</v>
      </c>
      <c r="D257" s="74">
        <f>VLOOKUP($A257,InflationTargetMeasures!$A$2:$MM$3000,MATCH(D$2,InflationTargetMeasures!$A$2:$MM$2,0),FALSE)</f>
        <v>2</v>
      </c>
      <c r="E257" s="74">
        <f>VLOOKUP($A257,GapMeasures!$A$2:$LA$3000,MATCH(E$2,GapMeasures!$A$2:$LA$2,0),FALSE)</f>
        <v>1.3666666666666645</v>
      </c>
      <c r="F257" s="74">
        <f>VLOOKUP($A257,InflationMeasures!$A$2:$LN$3000,MATCH(F$2,InflationMeasures!$A$2:$LN$2,0),FALSE)</f>
        <v>1.9506007610638809</v>
      </c>
      <c r="G257" s="23">
        <v>43327</v>
      </c>
      <c r="H257" s="22">
        <f t="shared" ref="H257" si="7">$L$29*B257 + (1-$L$29)*(C257+D257+1.5*(F257-D257)+$L$31*E257)</f>
        <v>3.5675678082624871</v>
      </c>
      <c r="I257" s="22">
        <f>VLOOKUP($A257,FedFundsRates!$A$2:$MM$3000,MATCH("FedFundsRate",FedFundsRates!$A$2:$MM$2,0),FALSE)</f>
        <v>1.9233333333333331</v>
      </c>
    </row>
    <row r="258" spans="1:9" x14ac:dyDescent="0.3">
      <c r="A258" s="1">
        <v>43419</v>
      </c>
      <c r="B258" s="74">
        <f>VLOOKUP($A258,FedFundsRates!$A$2:$MM$3000,MATCH(B$2,FedFundsRates!$A$2:$MM$2,0),FALSE)</f>
        <v>1.9233333333333331</v>
      </c>
      <c r="C258" s="74">
        <f>VLOOKUP($A258,NaturalRateMeasures!$A$2:$MK$3000,MATCH(C$2,NaturalRateMeasures!$A$2:$MK$2,0),FALSE)</f>
        <v>0.83333333333333348</v>
      </c>
      <c r="D258" s="74">
        <f>VLOOKUP($A258,InflationTargetMeasures!$A$2:$MM$3000,MATCH(D$2,InflationTargetMeasures!$A$2:$MM$2,0),FALSE)</f>
        <v>2</v>
      </c>
      <c r="E258" s="74">
        <f>VLOOKUP($A258,GapMeasures!$A$2:$LA$3000,MATCH(E$2,GapMeasures!$A$2:$LA$2,0),FALSE)</f>
        <v>1.0999999999999988</v>
      </c>
      <c r="F258" s="74">
        <f>VLOOKUP($A258,InflationMeasures!$A$2:$LN$3000,MATCH(F$2,InflationMeasures!$A$2:$LN$2,0),FALSE)</f>
        <v>1.9727945270861635</v>
      </c>
      <c r="G258" s="23">
        <v>43419</v>
      </c>
      <c r="H258" s="22">
        <f t="shared" ref="H258" si="8">$L$29*B258 + (1-$L$29)*(C258+D258+1.5*(F258-D258)+$L$31*E258)</f>
        <v>3.3425251239625782</v>
      </c>
      <c r="I258" s="22">
        <f>VLOOKUP($A258,FedFundsRates!$A$2:$MM$3000,MATCH("FedFundsRate",FedFundsRates!$A$2:$MM$2,0),FALSE)</f>
        <v>2.2200000000000002</v>
      </c>
    </row>
    <row r="259" spans="1:9" x14ac:dyDescent="0.3">
      <c r="A259" s="1">
        <v>43511</v>
      </c>
      <c r="B259" s="74">
        <f>VLOOKUP($A259,FedFundsRates!$A$2:$MM$3000,MATCH(B$2,FedFundsRates!$A$2:$MM$2,0),FALSE)</f>
        <v>2.2200000000000002</v>
      </c>
      <c r="C259" s="74">
        <f>VLOOKUP($A259,NaturalRateMeasures!$A$2:$MK$3000,MATCH(C$2,NaturalRateMeasures!$A$2:$MK$2,0),FALSE)</f>
        <v>0.75</v>
      </c>
      <c r="D259" s="74">
        <f>VLOOKUP($A259,InflationTargetMeasures!$A$2:$MM$3000,MATCH(D$2,InflationTargetMeasures!$A$2:$MM$2,0),FALSE)</f>
        <v>2</v>
      </c>
      <c r="E259" s="74">
        <f>VLOOKUP($A259,GapMeasures!$A$2:$LA$3000,MATCH(E$2,GapMeasures!$A$2:$LA$2,0),FALSE)</f>
        <v>0.89999999999999947</v>
      </c>
      <c r="F259" s="74">
        <f>VLOOKUP($A259,InflationMeasures!$A$2:$LN$3000,MATCH(F$2,InflationMeasures!$A$2:$LN$2,0),FALSE)</f>
        <v>1.7350407082444175</v>
      </c>
      <c r="G259" s="23">
        <v>43511</v>
      </c>
      <c r="H259" s="22">
        <f t="shared" ref="H259:H260" si="9">$L$29*B259 + (1-$L$29)*(C259+D259+1.5*(F259-D259)+$L$31*E259)</f>
        <v>2.8025610623666259</v>
      </c>
      <c r="I259" s="22">
        <f>VLOOKUP($A259,FedFundsRates!$A$2:$MM$3000,MATCH("FedFundsRate",FedFundsRates!$A$2:$MM$2,0),FALSE)</f>
        <v>2.4033333333333333</v>
      </c>
    </row>
    <row r="260" spans="1:9" x14ac:dyDescent="0.3">
      <c r="A260" s="1">
        <v>43600</v>
      </c>
      <c r="B260" s="74">
        <f>VLOOKUP($A260,FedFundsRates!$A$2:$MM$3000,MATCH(B$2,FedFundsRates!$A$2:$MM$2,0),FALSE)</f>
        <v>2.4033333333333333</v>
      </c>
      <c r="C260" s="74">
        <f>VLOOKUP($A260,NaturalRateMeasures!$A$2:$MK$3000,MATCH(C$2,NaturalRateMeasures!$A$2:$MK$2,0),FALSE)</f>
        <v>0.58333333333333348</v>
      </c>
      <c r="D260" s="74">
        <f>VLOOKUP($A260,InflationTargetMeasures!$A$2:$MM$3000,MATCH(D$2,InflationTargetMeasures!$A$2:$MM$2,0),FALSE)</f>
        <v>2</v>
      </c>
      <c r="E260" s="74">
        <f>VLOOKUP($A260,GapMeasures!$A$2:$LA$3000,MATCH(E$2,GapMeasures!$A$2:$LA$2,0),FALSE)</f>
        <v>1.2000000000000002</v>
      </c>
      <c r="F260" s="74">
        <f>VLOOKUP($A260,InflationMeasures!$A$2:$LN$3000,MATCH(F$2,InflationMeasures!$A$2:$LN$2,0),FALSE)</f>
        <v>1.6186573104932434</v>
      </c>
      <c r="G260" s="23">
        <v>43600</v>
      </c>
      <c r="H260" s="22">
        <f t="shared" si="9"/>
        <v>2.6113192990731986</v>
      </c>
      <c r="I260" s="22">
        <f>VLOOKUP($A260,FedFundsRates!$A$2:$MM$3000,MATCH("FedFundsRate",FedFundsRates!$A$2:$MM$2,0),FALSE)</f>
        <v>2.3966666666666669</v>
      </c>
    </row>
    <row r="261" spans="1:9" x14ac:dyDescent="0.3">
      <c r="A261" s="1">
        <v>43692</v>
      </c>
      <c r="B261" s="74">
        <f>VLOOKUP($A261,FedFundsRates!$A$2:$MM$3000,MATCH(B$2,FedFundsRates!$A$2:$MM$2,0),FALSE)</f>
        <v>2.3966666666666669</v>
      </c>
      <c r="C261" s="74">
        <f>VLOOKUP($A261,NaturalRateMeasures!$A$2:$MK$3000,MATCH(C$2,NaturalRateMeasures!$A$2:$MK$2,0),FALSE)</f>
        <v>0.5</v>
      </c>
      <c r="D261" s="74">
        <f>VLOOKUP($A261,InflationTargetMeasures!$A$2:$MM$3000,MATCH(D$2,InflationTargetMeasures!$A$2:$MM$2,0),FALSE)</f>
        <v>2</v>
      </c>
      <c r="E261" s="74">
        <f>VLOOKUP($A261,GapMeasures!$A$2:$LA$3000,MATCH(E$2,GapMeasures!$A$2:$LA$2,0),FALSE)</f>
        <v>1.1333333333333337</v>
      </c>
      <c r="F261" s="74">
        <f>VLOOKUP($A261,InflationMeasures!$A$2:$LN$3000,MATCH(F$2,InflationMeasures!$A$2:$LN$2,0),FALSE)</f>
        <v>1.6722833966848372</v>
      </c>
      <c r="G261" s="23">
        <v>43692</v>
      </c>
      <c r="H261" s="22">
        <f t="shared" ref="H261:H262" si="10">$L$29*B261 + (1-$L$29)*(C261+D261+1.5*(F261-D261)+$L$31*E261)</f>
        <v>2.5750917616939226</v>
      </c>
      <c r="I261" s="22">
        <f>VLOOKUP($A261,FedFundsRates!$A$2:$MM$3000,MATCH("FedFundsRate",FedFundsRates!$A$2:$MM$2,0),FALSE)</f>
        <v>2.19</v>
      </c>
    </row>
    <row r="262" spans="1:9" x14ac:dyDescent="0.3">
      <c r="A262" s="1">
        <v>43784</v>
      </c>
      <c r="B262" s="74">
        <f>VLOOKUP($A262,FedFundsRates!$A$2:$MM$3000,MATCH(B$2,FedFundsRates!$A$2:$MM$2,0),FALSE)</f>
        <v>2.19</v>
      </c>
      <c r="C262" s="74">
        <f>VLOOKUP($A262,NaturalRateMeasures!$A$2:$MK$3000,MATCH(C$2,NaturalRateMeasures!$A$2:$MK$2,0),FALSE)</f>
        <v>0.5</v>
      </c>
      <c r="D262" s="74">
        <f>VLOOKUP($A262,InflationTargetMeasures!$A$2:$MM$3000,MATCH(D$2,InflationTargetMeasures!$A$2:$MM$2,0),FALSE)</f>
        <v>2</v>
      </c>
      <c r="E262" s="74">
        <f>VLOOKUP($A262,GapMeasures!$A$2:$LA$3000,MATCH(E$2,GapMeasures!$A$2:$LA$2,0),FALSE)</f>
        <v>1.0333333333333323</v>
      </c>
      <c r="F262" s="74">
        <f>VLOOKUP($A262,InflationMeasures!$A$2:$LN$3000,MATCH(F$2,InflationMeasures!$A$2:$LN$2,0),FALSE)</f>
        <v>1.5553085264061073</v>
      </c>
      <c r="G262" s="23">
        <v>43784</v>
      </c>
      <c r="H262" s="22">
        <f t="shared" si="10"/>
        <v>2.3496294562758271</v>
      </c>
      <c r="I262" s="22">
        <f>VLOOKUP($A262,FedFundsRates!$A$2:$MM$3000,MATCH("FedFundsRate",FedFundsRates!$A$2:$MM$2,0),FALSE)</f>
        <v>1.6433333333333333</v>
      </c>
    </row>
    <row r="263" spans="1:9" x14ac:dyDescent="0.3">
      <c r="A263" s="1">
        <v>43876</v>
      </c>
      <c r="B263" s="74">
        <f>VLOOKUP($A263,FedFundsRates!$A$2:$MM$3000,MATCH(B$2,FedFundsRates!$A$2:$MM$2,0),FALSE)</f>
        <v>1.6433333333333333</v>
      </c>
      <c r="C263" s="74">
        <f>VLOOKUP($A263,NaturalRateMeasures!$A$2:$MK$3000,MATCH(C$2,NaturalRateMeasures!$A$2:$MK$2,0),FALSE)</f>
        <v>0.5</v>
      </c>
      <c r="D263" s="74">
        <f>VLOOKUP($A263,InflationTargetMeasures!$A$2:$MM$3000,MATCH(D$2,InflationTargetMeasures!$A$2:$MM$2,0),FALSE)</f>
        <v>2</v>
      </c>
      <c r="E263" s="74">
        <f>VLOOKUP($A263,GapMeasures!$A$2:$LA$3000,MATCH(E$2,GapMeasures!$A$2:$LA$2,0),FALSE)</f>
        <v>0.56666666666666554</v>
      </c>
      <c r="F263" s="74">
        <f>VLOOKUP($A263,InflationMeasures!$A$2:$LN$3000,MATCH(F$2,InflationMeasures!$A$2:$LN$2,0),FALSE)</f>
        <v>1.6054154850238866</v>
      </c>
      <c r="G263" s="23">
        <v>43876</v>
      </c>
      <c r="H263" s="22">
        <f t="shared" ref="H263" si="11">$L$29*B263 + (1-$L$29)*(C263+D263+1.5*(F263-D263)+$L$31*E263)</f>
        <v>2.1914565608691627</v>
      </c>
      <c r="I263" s="22">
        <f>VLOOKUP($A263,FedFundsRates!$A$2:$MM$3000,MATCH("FedFundsRate",FedFundsRates!$A$2:$MM$2,0),FALSE)</f>
        <v>1.26</v>
      </c>
    </row>
    <row r="264" spans="1:9" x14ac:dyDescent="0.3">
      <c r="A264" s="1">
        <v>43966</v>
      </c>
      <c r="B264" s="74">
        <f>VLOOKUP($A264,FedFundsRates!$A$2:$MM$3000,MATCH(B$2,FedFundsRates!$A$2:$MM$2,0),FALSE)</f>
        <v>1.26</v>
      </c>
      <c r="C264" s="74">
        <f>VLOOKUP($A264,NaturalRateMeasures!$A$2:$MK$3000,MATCH(C$2,NaturalRateMeasures!$A$2:$MK$2,0),FALSE)</f>
        <v>0.5</v>
      </c>
      <c r="D264" s="74">
        <f>VLOOKUP($A264,InflationTargetMeasures!$A$2:$MM$3000,MATCH(D$2,InflationTargetMeasures!$A$2:$MM$2,0),FALSE)</f>
        <v>2</v>
      </c>
      <c r="E264" s="74">
        <f>VLOOKUP($A264,GapMeasures!$A$2:$LA$3000,MATCH(E$2,GapMeasures!$A$2:$LA$2,0),FALSE)</f>
        <v>-17.716666666666669</v>
      </c>
      <c r="F264" s="74">
        <f>VLOOKUP($A264,InflationMeasures!$A$2:$LN$3000,MATCH(F$2,InflationMeasures!$A$2:$LN$2,0),FALSE)</f>
        <v>0.98841370239270976</v>
      </c>
      <c r="G264" s="23">
        <v>43966</v>
      </c>
      <c r="H264" s="22">
        <f t="shared" ref="H264" si="12">$L$29*B264 + (1-$L$29)*(C264+D264+1.5*(F264-D264)+$L$31*E264)</f>
        <v>-7.8757127797442692</v>
      </c>
      <c r="I264" s="22">
        <f>VLOOKUP($A264,FedFundsRates!$A$2:$MM$3000,MATCH("FedFundsRate",FedFundsRates!$A$2:$MM$2,0),FALSE)</f>
        <v>0.06</v>
      </c>
    </row>
    <row r="265" spans="1:9" x14ac:dyDescent="0.3">
      <c r="A265" s="1">
        <v>44058</v>
      </c>
      <c r="B265" s="74">
        <f>VLOOKUP($A265,FedFundsRates!$A$2:$MM$3000,MATCH(B$2,FedFundsRates!$A$2:$MM$2,0),FALSE)</f>
        <v>0.06</v>
      </c>
      <c r="C265" s="74">
        <f>VLOOKUP($A265,NaturalRateMeasures!$A$2:$MK$3000,MATCH(C$2,NaturalRateMeasures!$A$2:$MK$2,0),FALSE)</f>
        <v>0.5</v>
      </c>
      <c r="D265" s="74">
        <f>VLOOKUP($A265,InflationTargetMeasures!$A$2:$MM$3000,MATCH(D$2,InflationTargetMeasures!$A$2:$MM$2,0),FALSE)</f>
        <v>2</v>
      </c>
      <c r="E265" s="74">
        <f>VLOOKUP($A265,GapMeasures!$A$2:$LA$3000,MATCH(E$2,GapMeasures!$A$2:$LA$2,0),FALSE)</f>
        <v>-9.3666666666666689</v>
      </c>
      <c r="F265" s="74">
        <f>VLOOKUP($A265,InflationMeasures!$A$2:$LN$3000,MATCH(F$2,InflationMeasures!$A$2:$LN$2,0),FALSE)</f>
        <v>1.3624582060645762</v>
      </c>
      <c r="G265" s="23">
        <v>44058</v>
      </c>
      <c r="H265" s="22">
        <f t="shared" ref="H265" si="13">$L$29*B265 + (1-$L$29)*(C265+D265+1.5*(F265-D265)+$L$31*E265)</f>
        <v>-3.1396460242364701</v>
      </c>
      <c r="I265" s="22">
        <f>VLOOKUP($A265,FedFundsRates!$A$2:$MM$3000,MATCH("FedFundsRate",FedFundsRates!$A$2:$MM$2,0),FALSE)</f>
        <v>9.3333333333333338E-2</v>
      </c>
    </row>
    <row r="266" spans="1:9" x14ac:dyDescent="0.3">
      <c r="A266" s="1">
        <v>44150</v>
      </c>
      <c r="B266" s="74">
        <f>VLOOKUP($A266,FedFundsRates!$A$2:$MM$3000,MATCH(B$2,FedFundsRates!$A$2:$MM$2,0),FALSE)</f>
        <v>9.3333333333333338E-2</v>
      </c>
      <c r="C266" s="74">
        <f>VLOOKUP($A266,NaturalRateMeasures!$A$2:$MK$3000,MATCH(C$2,NaturalRateMeasures!$A$2:$MK$2,0),FALSE)</f>
        <v>0.5</v>
      </c>
      <c r="D266" s="74">
        <f>VLOOKUP($A266,InflationTargetMeasures!$A$2:$MM$3000,MATCH(D$2,InflationTargetMeasures!$A$2:$MM$2,0),FALSE)</f>
        <v>2</v>
      </c>
      <c r="E266" s="74">
        <f>VLOOKUP($A266,GapMeasures!$A$2:$LA$3000,MATCH(E$2,GapMeasures!$A$2:$LA$2,0),FALSE)</f>
        <v>-5.3333333333333339</v>
      </c>
      <c r="F266" s="74">
        <f>VLOOKUP($A266,InflationMeasures!$A$2:$LN$3000,MATCH(F$2,InflationMeasures!$A$2:$LN$2,0),FALSE)</f>
        <v>1.4613959115481023</v>
      </c>
      <c r="G266" s="23">
        <v>44150</v>
      </c>
      <c r="H266" s="22">
        <f t="shared" ref="H266" si="14">$L$29*B266 + (1-$L$29)*(C266+D266+1.5*(F266-D266)+$L$31*E266)</f>
        <v>-0.97457279934451346</v>
      </c>
      <c r="I266" s="22">
        <f>VLOOKUP($A266,FedFundsRates!$A$2:$MM$3000,MATCH("FedFundsRate",FedFundsRates!$A$2:$MM$2,0),FALSE)</f>
        <v>9.0000000000000011E-2</v>
      </c>
    </row>
    <row r="267" spans="1:9" x14ac:dyDescent="0.3">
      <c r="A267" s="1">
        <v>44242</v>
      </c>
      <c r="B267" s="74">
        <f>VLOOKUP($A267,FedFundsRates!$A$2:$MM$3000,MATCH(B$2,FedFundsRates!$A$2:$MM$2,0),FALSE)</f>
        <v>9.0000000000000011E-2</v>
      </c>
      <c r="C267" s="74">
        <f>VLOOKUP($A267,NaturalRateMeasures!$A$2:$MK$3000,MATCH(C$2,NaturalRateMeasures!$A$2:$MK$2,0),FALSE)</f>
        <v>0.5</v>
      </c>
      <c r="D267" s="74">
        <f>VLOOKUP($A267,InflationTargetMeasures!$A$2:$MM$3000,MATCH(D$2,InflationTargetMeasures!$A$2:$MM$2,0),FALSE)</f>
        <v>2</v>
      </c>
      <c r="E267" s="74">
        <f>VLOOKUP($A267,GapMeasures!$A$2:$LA$3000,MATCH(E$2,GapMeasures!$A$2:$LA$2,0),FALSE)</f>
        <v>-4.3333333333333357</v>
      </c>
      <c r="F267" s="74">
        <f>VLOOKUP($A267,InflationMeasures!$A$2:$LN$3000,MATCH(F$2,InflationMeasures!$A$2:$LN$2,0),FALSE)</f>
        <v>1.7893841345096861</v>
      </c>
      <c r="G267" s="23">
        <v>44242</v>
      </c>
      <c r="H267" s="22">
        <f t="shared" ref="H267" si="15">$L$29*B267 + (1-$L$29)*(C267+D267+1.5*(F267-D267)+$L$31*E267)</f>
        <v>1.7409535097861362E-2</v>
      </c>
      <c r="I267" s="22">
        <f>VLOOKUP($A267,FedFundsRates!$A$2:$MM$3000,MATCH("FedFundsRate",FedFundsRates!$A$2:$MM$2,0),FALSE)</f>
        <v>0.08</v>
      </c>
    </row>
    <row r="268" spans="1:9" x14ac:dyDescent="0.3">
      <c r="A268" s="1">
        <v>44331</v>
      </c>
      <c r="B268" s="74">
        <f>VLOOKUP($A268,FedFundsRates!$A$2:$MM$3000,MATCH(B$2,FedFundsRates!$A$2:$MM$2,0),FALSE)</f>
        <v>0.08</v>
      </c>
      <c r="C268" s="74">
        <f>VLOOKUP($A268,NaturalRateMeasures!$A$2:$MK$3000,MATCH(C$2,NaturalRateMeasures!$A$2:$MK$2,0),FALSE)</f>
        <v>0.5</v>
      </c>
      <c r="D268" s="74">
        <f>VLOOKUP($A268,InflationTargetMeasures!$A$2:$MM$3000,MATCH(D$2,InflationTargetMeasures!$A$2:$MM$2,0),FALSE)</f>
        <v>2</v>
      </c>
      <c r="E268" s="74">
        <f>VLOOKUP($A268,GapMeasures!$A$2:$LA$3000,MATCH(E$2,GapMeasures!$A$2:$LA$2,0),FALSE)</f>
        <v>-3.7666666666666657</v>
      </c>
      <c r="F268" s="74">
        <f>VLOOKUP($A268,InflationMeasures!$A$2:$LN$3000,MATCH(F$2,InflationMeasures!$A$2:$LN$2,0),FALSE)</f>
        <v>3.4294196514077724</v>
      </c>
      <c r="G268" s="23">
        <v>44331</v>
      </c>
      <c r="H268" s="22">
        <f t="shared" ref="H268" si="16">$L$29*B268 + (1-$L$29)*(C268+D268+1.5*(F268-D268)+$L$31*E268)</f>
        <v>2.7607961437783253</v>
      </c>
      <c r="I268" s="22">
        <f>VLOOKUP($A268,FedFundsRates!$A$2:$MM$3000,MATCH("FedFundsRate",FedFundsRates!$A$2:$MM$2,0),FALSE)</f>
        <v>7.0000000000000007E-2</v>
      </c>
    </row>
    <row r="269" spans="1:9" x14ac:dyDescent="0.3">
      <c r="A269" s="1">
        <v>44423</v>
      </c>
      <c r="B269" s="74">
        <f>VLOOKUP($A269,FedFundsRates!$A$2:$MM$3000,MATCH(B$2,FedFundsRates!$A$2:$MM$2,0),FALSE)</f>
        <v>7.0000000000000007E-2</v>
      </c>
      <c r="C269" s="74">
        <f>VLOOKUP($A269,NaturalRateMeasures!$A$2:$MK$3000,MATCH(C$2,NaturalRateMeasures!$A$2:$MK$2,0),FALSE)</f>
        <v>0.5</v>
      </c>
      <c r="D269" s="74">
        <f>VLOOKUP($A269,InflationTargetMeasures!$A$2:$MM$3000,MATCH(D$2,InflationTargetMeasures!$A$2:$MM$2,0),FALSE)</f>
        <v>2</v>
      </c>
      <c r="E269" s="74">
        <f>VLOOKUP($A269,GapMeasures!$A$2:$LA$3000,MATCH(E$2,GapMeasures!$A$2:$LA$2,0),FALSE)</f>
        <v>-2.0333333333333332</v>
      </c>
      <c r="F269" s="74">
        <f>VLOOKUP($A269,InflationMeasures!$A$2:$LN$3000,MATCH(F$2,InflationMeasures!$A$2:$LN$2,0),FALSE)</f>
        <v>3.8869929750848353</v>
      </c>
      <c r="G269" s="23">
        <v>44423</v>
      </c>
      <c r="H269" s="22">
        <f t="shared" ref="H269" si="17">$L$29*B269 + (1-$L$29)*(C269+D269+1.5*(F269-D269)+$L$31*E269)</f>
        <v>4.3138227959605864</v>
      </c>
      <c r="I269" s="22">
        <f>VLOOKUP($A269,FedFundsRates!$A$2:$MM$3000,MATCH("FedFundsRate",FedFundsRates!$A$2:$MM$2,0),FALSE)</f>
        <v>9.0000000000000011E-2</v>
      </c>
    </row>
    <row r="270" spans="1:9" x14ac:dyDescent="0.3">
      <c r="A270" s="1">
        <v>44515</v>
      </c>
      <c r="B270" s="74">
        <f>VLOOKUP($A270,FedFundsRates!$A$2:$MM$3000,MATCH(B$2,FedFundsRates!$A$2:$MM$2,0),FALSE)</f>
        <v>9.0000000000000011E-2</v>
      </c>
      <c r="C270" s="74">
        <f>VLOOKUP($A270,NaturalRateMeasures!$A$2:$MK$3000,MATCH(C$2,NaturalRateMeasures!$A$2:$MK$2,0),FALSE)</f>
        <v>0.5</v>
      </c>
      <c r="D270" s="74">
        <f>VLOOKUP($A270,InflationTargetMeasures!$A$2:$MM$3000,MATCH(D$2,InflationTargetMeasures!$A$2:$MM$2,0),FALSE)</f>
        <v>2</v>
      </c>
      <c r="E270" s="74">
        <f>VLOOKUP($A270,GapMeasures!$A$2:$LA$3000,MATCH(E$2,GapMeasures!$A$2:$LA$2,0),FALSE)</f>
        <v>-0.30000000000000071</v>
      </c>
      <c r="F270" s="74">
        <f>VLOOKUP($A270,InflationMeasures!$A$2:$LN$3000,MATCH(F$2,InflationMeasures!$A$2:$LN$2,0),FALSE)</f>
        <v>4.7516300901872865</v>
      </c>
      <c r="G270" s="23">
        <v>44515</v>
      </c>
      <c r="H270" s="22">
        <f t="shared" ref="H270" si="18">$L$29*B270 + (1-$L$29)*(C270+D270+1.5*(F270-D270)+$L$31*E270)</f>
        <v>6.477445135280929</v>
      </c>
      <c r="I270" s="22">
        <f>VLOOKUP($A270,FedFundsRates!$A$2:$MM$3000,MATCH("FedFundsRate",FedFundsRates!$A$2:$MM$2,0),FALSE)</f>
        <v>0.08</v>
      </c>
    </row>
    <row r="271" spans="1:9" x14ac:dyDescent="0.3">
      <c r="A271" s="1">
        <v>44607</v>
      </c>
      <c r="B271" s="74">
        <f>VLOOKUP($A271,FedFundsRates!$A$2:$MM$3000,MATCH(B$2,FedFundsRates!$A$2:$MM$2,0),FALSE)</f>
        <v>0.08</v>
      </c>
      <c r="C271" s="74">
        <f>VLOOKUP($A271,NaturalRateMeasures!$A$2:$MK$3000,MATCH(C$2,NaturalRateMeasures!$A$2:$MK$2,0),FALSE)</f>
        <v>0.41666666666666652</v>
      </c>
      <c r="D271" s="74">
        <f>VLOOKUP($A271,InflationTargetMeasures!$A$2:$MM$3000,MATCH(D$2,InflationTargetMeasures!$A$2:$MM$2,0),FALSE)</f>
        <v>2</v>
      </c>
      <c r="E271" s="74">
        <f>VLOOKUP($A271,GapMeasures!$A$2:$LA$3000,MATCH(E$2,GapMeasures!$A$2:$LA$2,0),FALSE)</f>
        <v>6.6666666666665542E-2</v>
      </c>
      <c r="F271" s="74">
        <f>VLOOKUP($A271,InflationMeasures!$A$2:$LN$3000,MATCH(F$2,InflationMeasures!$A$2:$LN$2,0),FALSE)</f>
        <v>5.4860126398031728</v>
      </c>
      <c r="G271" s="23">
        <v>44607</v>
      </c>
      <c r="H271" s="22">
        <f t="shared" ref="H271" si="19">$L$29*B271 + (1-$L$29)*(C271+D271+1.5*(F271-D271)+$L$31*E271)</f>
        <v>7.6790189597047593</v>
      </c>
      <c r="I271" s="22">
        <f>VLOOKUP($A271,FedFundsRates!$A$2:$MM$3000,MATCH("FedFundsRate",FedFundsRates!$A$2:$MM$2,0),FALSE)</f>
        <v>0.12</v>
      </c>
    </row>
    <row r="272" spans="1:9" x14ac:dyDescent="0.3">
      <c r="A272" s="1">
        <v>44696</v>
      </c>
      <c r="B272" s="74">
        <f>VLOOKUP($A272,FedFundsRates!$A$2:$MM$3000,MATCH(B$2,FedFundsRates!$A$2:$MM$2,0),FALSE)</f>
        <v>0.12</v>
      </c>
      <c r="C272" s="74">
        <f>VLOOKUP($A272,NaturalRateMeasures!$A$2:$MK$3000,MATCH(C$2,NaturalRateMeasures!$A$2:$MK$2,0),FALSE)</f>
        <v>0.45833333333333348</v>
      </c>
      <c r="D272" s="74">
        <f>VLOOKUP($A272,InflationTargetMeasures!$A$2:$MM$3000,MATCH(D$2,InflationTargetMeasures!$A$2:$MM$2,0),FALSE)</f>
        <v>2</v>
      </c>
      <c r="E272" s="74">
        <f>VLOOKUP($A272,GapMeasures!$A$2:$LA$3000,MATCH(E$2,GapMeasures!$A$2:$LA$2,0),FALSE)</f>
        <v>0.43333333333333357</v>
      </c>
      <c r="F272" s="74">
        <f>VLOOKUP($A272,InflationMeasures!$A$2:$LN$3000,MATCH(F$2,InflationMeasures!$A$2:$LN$2,0),FALSE)</f>
        <v>5.2527291413968502</v>
      </c>
      <c r="G272" s="23">
        <v>44696</v>
      </c>
      <c r="H272" s="22">
        <f t="shared" ref="H272" si="20">$L$29*B272 + (1-$L$29)*(C272+D272+1.5*(F272-D272)+$L$31*E272)</f>
        <v>7.5540937120952751</v>
      </c>
      <c r="I272" s="22">
        <f>VLOOKUP($A272,FedFundsRates!$A$2:$MM$3000,MATCH("FedFundsRate",FedFundsRates!$A$2:$MM$2,0),FALSE)</f>
        <v>0.77</v>
      </c>
    </row>
    <row r="273" spans="1:9" x14ac:dyDescent="0.3">
      <c r="A273" s="1">
        <v>44788</v>
      </c>
      <c r="B273" s="74">
        <f>VLOOKUP($A273,FedFundsRates!$A$2:$MM$3000,MATCH(B$2,FedFundsRates!$A$2:$MM$2,0),FALSE)</f>
        <v>0.77</v>
      </c>
      <c r="C273" s="74">
        <f>VLOOKUP($A273,NaturalRateMeasures!$A$2:$MK$3000,MATCH(C$2,NaturalRateMeasures!$A$2:$MK$2,0),FALSE)</f>
        <v>0.5</v>
      </c>
      <c r="D273" s="74">
        <f>VLOOKUP($A273,InflationTargetMeasures!$A$2:$MM$3000,MATCH(D$2,InflationTargetMeasures!$A$2:$MM$2,0),FALSE)</f>
        <v>2</v>
      </c>
      <c r="E273" s="74">
        <f>VLOOKUP($A273,GapMeasures!$A$2:$LA$3000,MATCH(E$2,GapMeasures!$A$2:$LA$2,0),FALSE)</f>
        <v>0.89999999999999947</v>
      </c>
      <c r="F273" s="74">
        <f>VLOOKUP($A273,InflationMeasures!$A$2:$LN$3000,MATCH(F$2,InflationMeasures!$A$2:$LN$2,0),FALSE)</f>
        <v>5.4215544534524041</v>
      </c>
      <c r="G273" s="23">
        <v>44788</v>
      </c>
      <c r="H273" s="22">
        <f t="shared" ref="H273" si="21">$L$29*B273 + (1-$L$29)*(C273+D273+1.5*(F273-D273)+$L$31*E273)</f>
        <v>8.0823316801786049</v>
      </c>
      <c r="I273" s="22">
        <f>VLOOKUP($A273,FedFundsRates!$A$2:$MM$3000,MATCH("FedFundsRate",FedFundsRates!$A$2:$MM$2,0),FALSE)</f>
        <v>2.19</v>
      </c>
    </row>
    <row r="274" spans="1:9" x14ac:dyDescent="0.3">
      <c r="A274" s="1">
        <v>44880</v>
      </c>
      <c r="B274" s="74">
        <f>VLOOKUP($A274,FedFundsRates!$A$2:$MM$3000,MATCH(B$2,FedFundsRates!$A$2:$MM$2,0),FALSE)</f>
        <v>2.19</v>
      </c>
      <c r="C274" s="74">
        <f>VLOOKUP($A274,NaturalRateMeasures!$A$2:$MK$3000,MATCH(C$2,NaturalRateMeasures!$A$2:$MK$2,0),FALSE)</f>
        <v>0.5</v>
      </c>
      <c r="D274" s="74">
        <f>VLOOKUP($A274,InflationTargetMeasures!$A$2:$MM$3000,MATCH(D$2,InflationTargetMeasures!$A$2:$MM$2,0),FALSE)</f>
        <v>2</v>
      </c>
      <c r="E274" s="74">
        <f>VLOOKUP($A274,GapMeasures!$A$2:$LA$3000,MATCH(E$2,GapMeasures!$A$2:$LA$2,0),FALSE)</f>
        <v>0.96666666666666679</v>
      </c>
      <c r="F274" s="74">
        <f>VLOOKUP($A274,InflationMeasures!$A$2:$LN$3000,MATCH(F$2,InflationMeasures!$A$2:$LN$2,0),FALSE)</f>
        <v>5.2877405366338559</v>
      </c>
      <c r="G274" s="23">
        <v>44880</v>
      </c>
      <c r="H274" s="22">
        <f t="shared" ref="H274:H278" si="22">$L$29*B274 + (1-$L$29)*(C274+D274+1.5*(F274-D274)+$L$31*E274)</f>
        <v>7.9149441382841177</v>
      </c>
      <c r="I274" s="22">
        <f>VLOOKUP($A274,FedFundsRates!$A$2:$MM$3000,MATCH("FedFundsRate",FedFundsRates!$A$2:$MM$2,0),FALSE)</f>
        <v>3.6533333333333329</v>
      </c>
    </row>
    <row r="275" spans="1:9" x14ac:dyDescent="0.3">
      <c r="A275" s="1">
        <v>44972</v>
      </c>
      <c r="B275" s="74">
        <f>VLOOKUP($A275,FedFundsRates!$A$2:$MM$3000,MATCH(B$2,FedFundsRates!$A$2:$MM$2,0),FALSE)</f>
        <v>3.6533333333333329</v>
      </c>
      <c r="C275" s="74">
        <f>VLOOKUP($A275,NaturalRateMeasures!$A$2:$MK$3000,MATCH(C$2,NaturalRateMeasures!$A$2:$MK$2,0),FALSE)</f>
        <v>0.5</v>
      </c>
      <c r="D275" s="74">
        <f>VLOOKUP($A275,InflationTargetMeasures!$A$2:$MM$3000,MATCH(D$2,InflationTargetMeasures!$A$2:$MM$2,0),FALSE)</f>
        <v>2</v>
      </c>
      <c r="E275" s="74">
        <f>VLOOKUP($A275,GapMeasures!$A$2:$LA$3000,MATCH(E$2,GapMeasures!$A$2:$LA$2,0),FALSE)</f>
        <v>1.0333333333333332</v>
      </c>
      <c r="F275" s="74">
        <f>VLOOKUP($A275,InflationMeasures!$A$2:$LN$3000,MATCH(F$2,InflationMeasures!$A$2:$LN$2,0),FALSE)</f>
        <v>4.9087073025255723</v>
      </c>
      <c r="G275" s="23">
        <v>44972</v>
      </c>
      <c r="H275" s="22">
        <f t="shared" si="22"/>
        <v>7.3797276204550251</v>
      </c>
      <c r="I275" s="22">
        <f>VLOOKUP($A275,FedFundsRates!$A$2:$MM$3000,MATCH("FedFundsRate",FedFundsRates!$A$2:$MM$2,0),FALSE)</f>
        <v>4.5166666666666666</v>
      </c>
    </row>
    <row r="276" spans="1:9" x14ac:dyDescent="0.3">
      <c r="A276" s="1">
        <v>45061</v>
      </c>
      <c r="B276" s="74">
        <f>VLOOKUP($A276,FedFundsRates!$A$2:$MM$3000,MATCH(B$2,FedFundsRates!$A$2:$MM$2,0),FALSE)</f>
        <v>4.5166666666666666</v>
      </c>
      <c r="C276" s="74">
        <f>VLOOKUP($A276,NaturalRateMeasures!$A$2:$MK$3000,MATCH(C$2,NaturalRateMeasures!$A$2:$MK$2,0),FALSE)</f>
        <v>0.5</v>
      </c>
      <c r="D276" s="74">
        <f>VLOOKUP($A276,InflationTargetMeasures!$A$2:$MM$3000,MATCH(D$2,InflationTargetMeasures!$A$2:$MM$2,0),FALSE)</f>
        <v>2</v>
      </c>
      <c r="E276" s="74">
        <f>VLOOKUP($A276,GapMeasures!$A$2:$LA$3000,MATCH(E$2,GapMeasures!$A$2:$LA$2,0),FALSE)</f>
        <v>1.0333333333333332</v>
      </c>
      <c r="F276" s="74">
        <f>VLOOKUP($A276,InflationMeasures!$A$2:$LN$3000,MATCH(F$2,InflationMeasures!$A$2:$LN$2,0),FALSE)</f>
        <v>4.7090803525872138</v>
      </c>
      <c r="G276" s="23">
        <v>45061</v>
      </c>
      <c r="H276" s="22">
        <f t="shared" si="22"/>
        <v>7.0802871955474869</v>
      </c>
      <c r="I276" s="22">
        <f>VLOOKUP($A276,FedFundsRates!$A$2:$MM$3000,MATCH("FedFundsRate",FedFundsRates!$A$2:$MM$2,0),FALSE)</f>
        <v>4.99</v>
      </c>
    </row>
    <row r="277" spans="1:9" x14ac:dyDescent="0.3">
      <c r="A277" s="1">
        <v>45153</v>
      </c>
      <c r="B277" s="74">
        <f>VLOOKUP($A277,FedFundsRates!$A$2:$MM$3000,MATCH(B$2,FedFundsRates!$A$2:$MM$2,0),FALSE)</f>
        <v>4.99</v>
      </c>
      <c r="C277" s="74">
        <f>VLOOKUP($A277,NaturalRateMeasures!$A$2:$MK$3000,MATCH(C$2,NaturalRateMeasures!$A$2:$MK$2,0),FALSE)</f>
        <v>0.5</v>
      </c>
      <c r="D277" s="74">
        <f>VLOOKUP($A277,InflationTargetMeasures!$A$2:$MM$3000,MATCH(D$2,InflationTargetMeasures!$A$2:$MM$2,0),FALSE)</f>
        <v>2</v>
      </c>
      <c r="E277" s="74">
        <f>VLOOKUP($A277,GapMeasures!$A$2:$LA$3000,MATCH(E$2,GapMeasures!$A$2:$LA$2,0),FALSE)</f>
        <v>0.83333333333333304</v>
      </c>
      <c r="F277" s="74">
        <f>VLOOKUP($A277,InflationMeasures!$A$2:$LN$3000,MATCH(F$2,InflationMeasures!$A$2:$LN$2,0),FALSE)</f>
        <v>3.9345201413059527</v>
      </c>
      <c r="G277" s="23">
        <v>45153</v>
      </c>
      <c r="H277" s="22">
        <f t="shared" si="22"/>
        <v>5.8184468786255952</v>
      </c>
      <c r="I277" s="22">
        <f>VLOOKUP($A277,FedFundsRates!$A$2:$MM$3000,MATCH("FedFundsRate",FedFundsRates!$A$2:$MM$2,0),FALSE)</f>
        <v>5.26</v>
      </c>
    </row>
    <row r="278" spans="1:9" x14ac:dyDescent="0.3">
      <c r="A278" s="1">
        <v>45245</v>
      </c>
      <c r="B278" s="74">
        <f>VLOOKUP($A278,FedFundsRates!$A$2:$MM$3000,MATCH(B$2,FedFundsRates!$A$2:$MM$2,0),FALSE)</f>
        <v>5.26</v>
      </c>
      <c r="C278" s="74">
        <f>VLOOKUP($A278,NaturalRateMeasures!$A$2:$MK$3000,MATCH(C$2,NaturalRateMeasures!$A$2:$MK$2,0),FALSE)</f>
        <v>0.5</v>
      </c>
      <c r="D278" s="74">
        <f>VLOOKUP($A278,InflationTargetMeasures!$A$2:$MM$3000,MATCH(D$2,InflationTargetMeasures!$A$2:$MM$2,0),FALSE)</f>
        <v>2</v>
      </c>
      <c r="E278" s="74">
        <f>VLOOKUP($A278,GapMeasures!$A$2:$LA$3000,MATCH(E$2,GapMeasures!$A$2:$LA$2,0),FALSE)</f>
        <v>0.50000000000000089</v>
      </c>
      <c r="F278" s="74">
        <f>VLOOKUP($A278,InflationMeasures!$A$2:$LN$3000,MATCH(F$2,InflationMeasures!$A$2:$LN$2,0),FALSE)</f>
        <v>3.4064679989360247</v>
      </c>
      <c r="G278" s="23">
        <v>45245</v>
      </c>
      <c r="H278" s="22">
        <f t="shared" si="22"/>
        <v>4.8597019984040379</v>
      </c>
      <c r="I278" s="22">
        <f>VLOOKUP($A278,FedFundsRates!$A$2:$MM$3000,MATCH("FedFundsRate",FedFundsRates!$A$2:$MM$2,0),FALSE)</f>
        <v>5.33</v>
      </c>
    </row>
    <row r="279" spans="1:9" x14ac:dyDescent="0.3">
      <c r="A279" s="1">
        <v>45337</v>
      </c>
      <c r="B279" s="74">
        <f>VLOOKUP($A279,FedFundsRates!$A$2:$MM$3000,MATCH(B$2,FedFundsRates!$A$2:$MM$2,0),FALSE)</f>
        <v>5.33</v>
      </c>
      <c r="C279" s="74">
        <f>VLOOKUP($A279,NaturalRateMeasures!$A$2:$MK$3000,MATCH(C$2,NaturalRateMeasures!$A$2:$MK$2,0),FALSE)</f>
        <v>0.54166666666666652</v>
      </c>
      <c r="D279" s="74">
        <f>VLOOKUP($A279,InflationTargetMeasures!$A$2:$MM$3000,MATCH(D$2,InflationTargetMeasures!$A$2:$MM$2,0),FALSE)</f>
        <v>2</v>
      </c>
      <c r="E279" s="74">
        <f>VLOOKUP($A279,GapMeasures!$A$2:$LA$3000,MATCH(E$2,GapMeasures!$A$2:$LA$2,0),FALSE)</f>
        <v>0.43333333333333268</v>
      </c>
      <c r="F279" s="74">
        <f>VLOOKUP($A279,InflationMeasures!$A$2:$LN$3000,MATCH(F$2,InflationMeasures!$A$2:$LN$2,0),FALSE)</f>
        <v>3.1829946115660368</v>
      </c>
      <c r="G279" s="23">
        <v>45337</v>
      </c>
      <c r="H279" s="22">
        <f t="shared" ref="H279" si="23">$L$29*B279 + (1-$L$29)*(C279+D279+1.5*(F279-D279)+$L$31*E279)</f>
        <v>4.5328252506823876</v>
      </c>
      <c r="I279" s="22">
        <f>VLOOKUP($A279,FedFundsRates!$A$2:$MM$3000,MATCH("FedFundsRate",FedFundsRates!$A$2:$MM$2,0),FALSE)</f>
        <v>5.33</v>
      </c>
    </row>
    <row r="280" spans="1:9" x14ac:dyDescent="0.3">
      <c r="A280" s="1">
        <v>45427</v>
      </c>
      <c r="B280" s="74">
        <f>VLOOKUP($A280,FedFundsRates!$A$2:$MM$3000,MATCH(B$2,FedFundsRates!$A$2:$MM$2,0),FALSE)</f>
        <v>5.33</v>
      </c>
      <c r="C280" s="74">
        <f>VLOOKUP($A280,NaturalRateMeasures!$A$2:$MK$3000,MATCH(C$2,NaturalRateMeasures!$A$2:$MK$2,0),FALSE)</f>
        <v>0.6875</v>
      </c>
      <c r="D280" s="74">
        <f>VLOOKUP($A280,InflationTargetMeasures!$A$2:$MM$3000,MATCH(D$2,InflationTargetMeasures!$A$2:$MM$2,0),FALSE)</f>
        <v>2</v>
      </c>
      <c r="E280" s="74">
        <f>VLOOKUP($A280,GapMeasures!$A$2:$LA$3000,MATCH(E$2,GapMeasures!$A$2:$LA$2,0),FALSE)</f>
        <v>0.23333333333333339</v>
      </c>
      <c r="F280" s="74">
        <f>VLOOKUP($A280,InflationMeasures!$A$2:$LN$3000,MATCH(F$2,InflationMeasures!$A$2:$LN$2,0),FALSE)</f>
        <v>2.8690969275878553</v>
      </c>
      <c r="G280" s="23">
        <v>45427</v>
      </c>
      <c r="H280" s="22">
        <f t="shared" ref="H280" si="24">$L$29*B280 + (1-$L$29)*(C280+D280+1.5*(F280-D280)+$L$31*E280)</f>
        <v>4.1078120580484496</v>
      </c>
      <c r="I280" s="22">
        <f>VLOOKUP($A280,FedFundsRates!$A$2:$MM$3000,MATCH("FedFundsRate",FedFundsRates!$A$2:$MM$2,0),FALSE)</f>
        <v>5.33</v>
      </c>
    </row>
    <row r="281" spans="1:9" x14ac:dyDescent="0.3">
      <c r="A281" s="1">
        <v>45519</v>
      </c>
      <c r="B281" s="74">
        <f>VLOOKUP($A281,FedFundsRates!$A$2:$MM$3000,MATCH(B$2,FedFundsRates!$A$2:$MM$2,0),FALSE)</f>
        <v>5.33</v>
      </c>
      <c r="C281" s="74">
        <f>VLOOKUP($A281,NaturalRateMeasures!$A$2:$MK$3000,MATCH(C$2,NaturalRateMeasures!$A$2:$MK$2,0),FALSE)</f>
        <v>0.83333333333333348</v>
      </c>
      <c r="D281" s="74">
        <f>VLOOKUP($A281,InflationTargetMeasures!$A$2:$MM$3000,MATCH(D$2,InflationTargetMeasures!$A$2:$MM$2,0),FALSE)</f>
        <v>2</v>
      </c>
      <c r="E281" s="74">
        <f>VLOOKUP($A281,GapMeasures!$A$2:$LA$3000,MATCH(E$2,GapMeasures!$A$2:$LA$2,0),FALSE)</f>
        <v>-0.13333333333333464</v>
      </c>
      <c r="F281" s="74">
        <f>VLOOKUP($A281,InflationMeasures!$A$2:$LN$3000,MATCH(F$2,InflationMeasures!$A$2:$LN$2,0),FALSE)</f>
        <v>2.8494120791020983</v>
      </c>
      <c r="G281" s="23">
        <v>45519</v>
      </c>
      <c r="H281" s="22">
        <f t="shared" ref="H281" si="25">$L$29*B281 + (1-$L$29)*(C281+D281+1.5*(F281-D281)+$L$31*E281)</f>
        <v>4.040784785319814</v>
      </c>
      <c r="I281" s="22">
        <f>VLOOKUP($A281,FedFundsRates!$A$2:$MM$3000,MATCH("FedFundsRate",FedFundsRates!$A$2:$MM$2,0),FALSE)</f>
        <v>5.2633333333333328</v>
      </c>
    </row>
    <row r="282" spans="1:9" x14ac:dyDescent="0.3">
      <c r="A282" s="1">
        <v>45611</v>
      </c>
      <c r="B282" s="74">
        <f>VLOOKUP($A282,FedFundsRates!$A$2:$MM$3000,MATCH(B$2,FedFundsRates!$A$2:$MM$2,0),FALSE)</f>
        <v>5.2633333333333328</v>
      </c>
      <c r="C282" s="74">
        <f>VLOOKUP($A282,NaturalRateMeasures!$A$2:$MK$3000,MATCH(C$2,NaturalRateMeasures!$A$2:$MK$2,0),FALSE)</f>
        <v>0.95833333333333348</v>
      </c>
      <c r="D282" s="74">
        <f>VLOOKUP($A282,InflationTargetMeasures!$A$2:$MM$3000,MATCH(D$2,InflationTargetMeasures!$A$2:$MM$2,0),FALSE)</f>
        <v>2</v>
      </c>
      <c r="E282" s="74">
        <f>VLOOKUP($A282,GapMeasures!$A$2:$LA$3000,MATCH(E$2,GapMeasures!$A$2:$LA$2,0),FALSE)</f>
        <v>-6.6666666666668206E-2</v>
      </c>
      <c r="F282" s="74">
        <f>VLOOKUP($A282,InflationMeasures!$A$2:$LN$3000,MATCH(F$2,InflationMeasures!$A$2:$LN$2,0),FALSE)</f>
        <v>2.8942935616904419</v>
      </c>
      <c r="G282" s="23">
        <v>45611</v>
      </c>
      <c r="H282" s="22">
        <f t="shared" ref="H282" si="26">$L$29*B282 + (1-$L$29)*(C282+D282+1.5*(F282-D282)+$L$31*E282)</f>
        <v>4.2664403425356623</v>
      </c>
      <c r="I282" s="22">
        <f>VLOOKUP($A282,FedFundsRates!$A$2:$MM$3000,MATCH("FedFundsRate",FedFundsRates!$A$2:$MM$2,0),FALSE)</f>
        <v>4.6499999999999995</v>
      </c>
    </row>
    <row r="283" spans="1:9" x14ac:dyDescent="0.3">
      <c r="A283" s="1">
        <v>45703</v>
      </c>
      <c r="B283" s="74">
        <f>VLOOKUP($A283,FedFundsRates!$A$2:$MM$3000,MATCH(B$2,FedFundsRates!$A$2:$MM$2,0),FALSE)</f>
        <v>4.6499999999999995</v>
      </c>
      <c r="C283" s="74">
        <f>VLOOKUP($A283,NaturalRateMeasures!$A$2:$MK$3000,MATCH(C$2,NaturalRateMeasures!$A$2:$MK$2,0),FALSE)</f>
        <v>1</v>
      </c>
      <c r="D283" s="74">
        <f>VLOOKUP($A283,InflationTargetMeasures!$A$2:$MM$3000,MATCH(D$2,InflationTargetMeasures!$A$2:$MM$2,0),FALSE)</f>
        <v>2</v>
      </c>
      <c r="E283" s="74">
        <f>VLOOKUP($A283,GapMeasures!$A$2:$LA$3000,MATCH(E$2,GapMeasures!$A$2:$LA$2,0),FALSE)</f>
        <v>-6.666666666666643E-2</v>
      </c>
      <c r="F283" s="74">
        <f>VLOOKUP($A283,InflationMeasures!$A$2:$LN$3000,MATCH(F$2,InflationMeasures!$A$2:$LN$2,0),FALSE)</f>
        <v>2.731997763084304</v>
      </c>
      <c r="G283" s="23">
        <v>45703</v>
      </c>
      <c r="H283" s="22">
        <f t="shared" ref="H283" si="27">$L$29*B283 + (1-$L$29)*(C283+D283+1.5*(F283-D283)+$L$31*E283)</f>
        <v>4.0646633112931223</v>
      </c>
      <c r="I283" s="22">
        <f>VLOOKUP($A283,FedFundsRates!$A$2:$MM$3000,MATCH("FedFundsRate",FedFundsRates!$A$2:$MM$2,0),FALSE)</f>
        <v>4.33</v>
      </c>
    </row>
    <row r="284" spans="1:9" x14ac:dyDescent="0.3">
      <c r="A284" s="1">
        <v>45792</v>
      </c>
      <c r="B284" s="74">
        <f>VLOOKUP($A284,FedFundsRates!$A$2:$MM$3000,MATCH(B$2,FedFundsRates!$A$2:$MM$2,0),FALSE)</f>
        <v>4.33</v>
      </c>
      <c r="C284" s="74">
        <f>VLOOKUP($A284,NaturalRateMeasures!$A$2:$MK$3000,MATCH(C$2,NaturalRateMeasures!$A$2:$MK$2,0),FALSE)</f>
        <v>1</v>
      </c>
      <c r="D284" s="74">
        <f>VLOOKUP($A284,InflationTargetMeasures!$A$2:$MM$3000,MATCH(D$2,InflationTargetMeasures!$A$2:$MM$2,0),FALSE)</f>
        <v>2</v>
      </c>
      <c r="E284" s="74">
        <f>VLOOKUP($A284,GapMeasures!$A$2:$LA$3000,MATCH(E$2,GapMeasures!$A$2:$LA$2,0),FALSE)</f>
        <v>-0.13333333333333286</v>
      </c>
      <c r="F284" s="74">
        <f>VLOOKUP($A284,InflationMeasures!$A$2:$LN$3000,MATCH(F$2,InflationMeasures!$A$2:$LN$2,0),FALSE)</f>
        <v>2.7629408209601358</v>
      </c>
      <c r="G284" s="23">
        <v>45792</v>
      </c>
      <c r="H284" s="22">
        <f t="shared" ref="H284" si="28">$L$29*B284 + (1-$L$29)*(C284+D284+1.5*(F284-D284)+$L$31*E284)</f>
        <v>4.0777445647735373</v>
      </c>
      <c r="I284" s="22">
        <f>VLOOKUP($A284,FedFundsRates!$A$2:$MM$3000,MATCH("FedFundsRate",FedFundsRates!$A$2:$MM$2,0),FALSE)</f>
        <v>4.33</v>
      </c>
    </row>
    <row r="285" spans="1:9" x14ac:dyDescent="0.3">
      <c r="A285" s="1">
        <v>45884</v>
      </c>
      <c r="B285" s="74">
        <f>VLOOKUP($A285,FedFundsRates!$A$2:$MM$3000,MATCH(B$2,FedFundsRates!$A$2:$MM$2,0),FALSE)</f>
        <v>4.33</v>
      </c>
      <c r="C285" s="74">
        <f>VLOOKUP($A285,NaturalRateMeasures!$A$2:$MK$3000,MATCH(C$2,NaturalRateMeasures!$A$2:$MK$2,0),FALSE)</f>
        <v>1</v>
      </c>
      <c r="D285" s="74">
        <f>VLOOKUP($A285,InflationTargetMeasures!$A$2:$MM$3000,MATCH(D$2,InflationTargetMeasures!$A$2:$MM$2,0),FALSE)</f>
        <v>2</v>
      </c>
      <c r="E285" s="74">
        <f>VLOOKUP($A285,GapMeasures!$A$2:$LA$3000,MATCH(E$2,GapMeasures!$A$2:$LA$2,0),FALSE)</f>
        <v>-0.36666666666666536</v>
      </c>
      <c r="F285" s="74">
        <f>VLOOKUP($A285,InflationMeasures!$A$2:$LN$3000,MATCH(F$2,InflationMeasures!$A$2:$LN$2,0),FALSE)</f>
        <v>2.8370521939653726</v>
      </c>
      <c r="G285" s="23">
        <v>45884</v>
      </c>
      <c r="H285" s="22">
        <f t="shared" ref="H285" si="29">$L$29*B285 + (1-$L$29)*(C285+D285+1.5*(F285-D285)+$L$31*E285)</f>
        <v>4.0722449576147257</v>
      </c>
      <c r="I285" s="22">
        <f>VLOOKUP($A285,FedFundsRates!$A$2:$MM$3000,MATCH("FedFundsRate",FedFundsRates!$A$2:$MM$2,0),FALSE)</f>
        <v>4.293333333333333</v>
      </c>
    </row>
    <row r="286" spans="1:9" x14ac:dyDescent="0.3">
      <c r="A286" s="1">
        <v>45976</v>
      </c>
      <c r="B286" s="74">
        <f>VLOOKUP($A286,FedFundsRates!$A$2:$MM$3000,MATCH(B$2,FedFundsRates!$A$2:$MM$2,0),FALSE)</f>
        <v>4.293333333333333</v>
      </c>
      <c r="C286" s="74">
        <f>VLOOKUP($A286,NaturalRateMeasures!$A$2:$MK$3000,MATCH(C$2,NaturalRateMeasures!$A$2:$MK$2,0),FALSE)</f>
        <v>1</v>
      </c>
      <c r="D286" s="74">
        <f>VLOOKUP($A286,InflationTargetMeasures!$A$2:$MM$3000,MATCH(D$2,InflationTargetMeasures!$A$2:$MM$2,0),FALSE)</f>
        <v>2</v>
      </c>
      <c r="E286" s="74">
        <f>VLOOKUP($A286,GapMeasures!$A$2:$LA$3000,MATCH(E$2,GapMeasures!$A$2:$LA$2,0),FALSE)</f>
        <v>-0.59999999999999964</v>
      </c>
      <c r="F286" s="74">
        <f>VLOOKUP($A286,InflationMeasures!$A$2:$LN$3000,MATCH(F$2,InflationMeasures!$A$2:$LN$2,0),FALSE)</f>
        <v>2.7661067249457716</v>
      </c>
      <c r="G286" s="23">
        <v>45976</v>
      </c>
      <c r="H286" s="22">
        <f t="shared" ref="H286" si="30">$L$29*B286 + (1-$L$29)*(C286+D286+1.5*(F286-D286)+$L$31*E286)</f>
        <v>3.8491600874186576</v>
      </c>
      <c r="I286" s="22">
        <f>VLOOKUP($A286,FedFundsRates!$A$2:$MM$3000,MATCH("FedFundsRate",FedFundsRates!$A$2:$MM$2,0),FALSE)</f>
        <v>3.8966666666666665</v>
      </c>
    </row>
    <row r="287" spans="1:9" x14ac:dyDescent="0.3">
      <c r="A287" s="1">
        <v>46068</v>
      </c>
      <c r="B287" s="74">
        <f>VLOOKUP($A287,FedFundsRates!$A$2:$MM$3000,MATCH(B$2,FedFundsRates!$A$2:$MM$2,0),FALSE)</f>
        <v>3.8966666666666665</v>
      </c>
      <c r="C287" s="74">
        <f>VLOOKUP($A287,NaturalRateMeasures!$A$2:$MK$3000,MATCH(C$2,NaturalRateMeasures!$A$2:$MK$2,0),FALSE)</f>
        <v>1.0833333333333335</v>
      </c>
      <c r="D287" s="74">
        <f>VLOOKUP($A287,InflationTargetMeasures!$A$2:$MM$3000,MATCH(D$2,InflationTargetMeasures!$A$2:$MM$2,0),FALSE)</f>
        <v>2</v>
      </c>
      <c r="E287" s="74">
        <f>VLOOKUP($A287,GapMeasures!$A$2:$LA$3000,MATCH(E$2,GapMeasures!$A$2:$LA$2,0),FALSE)</f>
        <v>-0.36666666666666536</v>
      </c>
      <c r="F287" s="74">
        <f>VLOOKUP($A287,InflationMeasures!$A$2:$LN$3000,MATCH(F$2,InflationMeasures!$A$2:$LN$2,0),FALSE)</f>
        <v>3.0011687667109488</v>
      </c>
      <c r="G287" s="23">
        <v>46068</v>
      </c>
      <c r="H287" s="22">
        <f t="shared" ref="H287" si="31">$L$29*B287 + (1-$L$29)*(C287+D287+1.5*(F287-D287)+$L$31*E287)</f>
        <v>4.4017531500664235</v>
      </c>
      <c r="I287" s="22">
        <f>VLOOKUP($A287,FedFundsRates!$A$2:$MM$3000,MATCH("FedFundsRate",FedFundsRates!$A$2:$MM$2,0),FALSE)</f>
        <v>3.64</v>
      </c>
    </row>
    <row r="288" spans="1:9" x14ac:dyDescent="0.3">
      <c r="A288" s="1">
        <v>46157</v>
      </c>
      <c r="B288" s="74">
        <f>VLOOKUP($A288,FedFundsRates!$A$2:$MM$3000,MATCH(B$2,FedFundsRates!$A$2:$MM$2,0),FALSE)</f>
        <v>3.64</v>
      </c>
      <c r="C288" s="74">
        <f>VLOOKUP($A288,NaturalRateMeasures!$A$2:$MK$3000,MATCH(C$2,NaturalRateMeasures!$A$2:$MK$2,0),FALSE)</f>
        <v>1.0833333333333335</v>
      </c>
      <c r="D288" s="74">
        <f>VLOOKUP($A288,InflationTargetMeasures!$A$2:$MM$3000,MATCH(D$2,InflationTargetMeasures!$A$2:$MM$2,0),FALSE)</f>
        <v>2</v>
      </c>
      <c r="E288" s="74">
        <f>VLOOKUP($A288,GapMeasures!$A$2:$LA$3000,MATCH(E$2,GapMeasures!$A$2:$LA$2,0),FALSE)</f>
        <v>-0.2333333333333325</v>
      </c>
      <c r="F288" s="74">
        <f>VLOOKUP($A288,InflationMeasures!$A$2:$LN$3000,MATCH(F$2,InflationMeasures!$A$2:$LN$2,0),FALSE)</f>
        <v>3.0955692429962323</v>
      </c>
      <c r="G288" s="23">
        <v>46157</v>
      </c>
      <c r="H288" s="22">
        <f t="shared" ref="H288" si="32">$L$29*B288 + (1-$L$29)*(C288+D288+1.5*(F288-D288)+$L$31*E288)</f>
        <v>4.6100205311610152</v>
      </c>
      <c r="I288" s="22">
        <f>VLOOKUP($A288,FedFundsRates!$A$2:$MM$3000,MATCH("FedFundsRate",FedFundsRates!$A$2:$MM$2,0),FALSE)</f>
        <v>3.6333333333333329</v>
      </c>
    </row>
    <row r="289" spans="1:9" x14ac:dyDescent="0.3">
      <c r="A289" s="1">
        <v>46249</v>
      </c>
      <c r="B289" s="74">
        <f>VLOOKUP($A289,FedFundsRates!$A$2:$MM$3000,MATCH(B$2,FedFundsRates!$A$2:$MM$2,0),FALSE)</f>
        <v>3.6333333333333329</v>
      </c>
      <c r="C289" s="74">
        <f>VLOOKUP($A289,NaturalRateMeasures!$A$2:$MK$3000,MATCH(C$2,NaturalRateMeasures!$A$2:$MK$2,0),FALSE)</f>
        <v>1.1875</v>
      </c>
      <c r="D289" s="74">
        <f>VLOOKUP($A289,InflationTargetMeasures!$A$2:$MM$3000,MATCH(D$2,InflationTargetMeasures!$A$2:$MM$2,0),FALSE)</f>
        <v>2</v>
      </c>
      <c r="E289" s="74">
        <f>VLOOKUP($A289,GapMeasures!$A$2:$LA$3000,MATCH(E$2,GapMeasures!$A$2:$LA$2,0),FALSE)</f>
        <v>3.3333333333334991E-2</v>
      </c>
      <c r="F289" s="74">
        <f>VLOOKUP($A289,InflationMeasures!$A$2:$LN$3000,MATCH(F$2,InflationMeasures!$A$2:$LN$2,0),FALSE)</f>
        <v>3.0501381760758006</v>
      </c>
      <c r="G289" s="23">
        <v>46249</v>
      </c>
      <c r="H289" s="22">
        <f t="shared" ref="H289" si="33">$L$29*B289 + (1-$L$29)*(C289+D289+1.5*(F289-D289)+$L$31*E289)</f>
        <v>4.779373930780368</v>
      </c>
      <c r="I289" s="22">
        <f>VLOOKUP($A289,FedFundsRates!$A$2:$MM$3000,MATCH("FedFundsRate",FedFundsRates!$A$2:$MM$2,0),FALSE)</f>
        <v>3.67</v>
      </c>
    </row>
    <row r="290" spans="1:9" x14ac:dyDescent="0.3">
      <c r="A290" s="1">
        <v>46341</v>
      </c>
      <c r="B290" s="74">
        <f>VLOOKUP($A290,FedFundsRates!$A$2:$MM$3000,MATCH(B$2,FedFundsRates!$A$2:$MM$2,0),FALSE)</f>
        <v>3.67</v>
      </c>
      <c r="C290" s="74">
        <f>VLOOKUP($A290,NaturalRateMeasures!$A$2:$MK$3000,MATCH(C$2,NaturalRateMeasures!$A$2:$MK$2,0),FALSE)</f>
        <v>1.25</v>
      </c>
      <c r="D290" s="74">
        <f>VLOOKUP($A290,InflationTargetMeasures!$A$2:$MM$3000,MATCH(D$2,InflationTargetMeasures!$A$2:$MM$2,0),FALSE)</f>
        <v>2</v>
      </c>
      <c r="E290" s="74">
        <f>VLOOKUP($A290,GapMeasures!$A$2:$LA$3000,MATCH(E$2,GapMeasures!$A$2:$LA$2,0),FALSE)</f>
        <v>-7.60169586888928E-2</v>
      </c>
      <c r="F290" s="74">
        <f>VLOOKUP($A290,InflationMeasures!$A$2:$LN$3000,MATCH(F$2,InflationMeasures!$A$2:$LN$2,0),FALSE)</f>
        <v>3.26075324486097</v>
      </c>
      <c r="G290" s="23">
        <v>46341</v>
      </c>
      <c r="H290" s="22">
        <f t="shared" ref="H290" si="34">$L$29*B290 + (1-$L$29)*(C290+D290+1.5*(F290-D290)+$L$31*E290)</f>
        <v>5.1031213879470085</v>
      </c>
      <c r="I290" s="22" t="e">
        <f>VLOOKUP($A290,FedFundsRates!$A$2:$MM$3000,MATCH("FedFundsRate",FedFundsRates!$A$2:$MM$2,0),FALSE)</f>
        <v>#N/A</v>
      </c>
    </row>
  </sheetData>
  <pageMargins left="0.7" right="0.7" top="0.75" bottom="0.75" header="0.3" footer="0.3"/>
  <pageSetup orientation="portrait" r:id="rId1"/>
  <ignoredErrors>
    <ignoredError sqref="I264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90"/>
  <sheetViews>
    <sheetView zoomScale="75" zoomScaleNormal="75" workbookViewId="0">
      <pane xSplit="4" ySplit="8" topLeftCell="E12" activePane="bottomRight" state="frozen"/>
      <selection pane="topRight" activeCell="E1" sqref="E1"/>
      <selection pane="bottomLeft" activeCell="A9" sqref="A9"/>
      <selection pane="bottomRight" activeCell="N9" sqref="N9"/>
    </sheetView>
  </sheetViews>
  <sheetFormatPr defaultColWidth="9.109375" defaultRowHeight="14.4" x14ac:dyDescent="0.3"/>
  <cols>
    <col min="1" max="1" width="11.5546875" customWidth="1"/>
    <col min="2" max="2" width="17.88671875" style="74" customWidth="1"/>
    <col min="3" max="6" width="17.5546875" style="74" customWidth="1"/>
    <col min="7" max="7" width="13.6640625" style="21" customWidth="1"/>
    <col min="8" max="8" width="23.88671875" style="22" customWidth="1"/>
    <col min="9" max="9" width="16.6640625" style="22" customWidth="1"/>
    <col min="10" max="10" width="6.44140625" customWidth="1"/>
    <col min="11" max="11" width="3.44140625" customWidth="1"/>
    <col min="12" max="12" width="23.109375" customWidth="1"/>
    <col min="14" max="14" width="13" customWidth="1"/>
    <col min="17" max="17" width="24.33203125" customWidth="1"/>
    <col min="18" max="18" width="25" customWidth="1"/>
    <col min="19" max="19" width="26.88671875" customWidth="1"/>
  </cols>
  <sheetData>
    <row r="1" spans="1:20" ht="44.4" x14ac:dyDescent="0.4">
      <c r="B1" s="69" t="s">
        <v>82</v>
      </c>
      <c r="C1" s="70" t="s">
        <v>85</v>
      </c>
      <c r="D1" s="71" t="s">
        <v>63</v>
      </c>
      <c r="E1" s="72" t="s">
        <v>64</v>
      </c>
      <c r="F1" s="73" t="s">
        <v>65</v>
      </c>
      <c r="L1" s="24" t="s">
        <v>86</v>
      </c>
      <c r="M1" s="2"/>
      <c r="N1" s="25">
        <f>FOMCTaylor93UR!N1</f>
        <v>46324</v>
      </c>
    </row>
    <row r="2" spans="1:20" x14ac:dyDescent="0.3">
      <c r="B2" s="4" t="s">
        <v>3</v>
      </c>
      <c r="C2" s="8" t="s">
        <v>5</v>
      </c>
      <c r="D2" s="2" t="s">
        <v>0</v>
      </c>
      <c r="E2" s="15" t="s">
        <v>12</v>
      </c>
      <c r="F2" s="12" t="s">
        <v>26</v>
      </c>
      <c r="H2" s="22" t="s">
        <v>150</v>
      </c>
      <c r="I2" s="22" t="s">
        <v>67</v>
      </c>
      <c r="L2" s="7" t="s">
        <v>84</v>
      </c>
      <c r="M2" s="8"/>
      <c r="N2" s="8"/>
      <c r="O2" s="8"/>
      <c r="P2" s="8"/>
      <c r="Q2" s="8"/>
      <c r="S2" s="16" t="s">
        <v>68</v>
      </c>
      <c r="T2" s="15"/>
    </row>
    <row r="3" spans="1:20" x14ac:dyDescent="0.3">
      <c r="A3" s="1">
        <v>20135</v>
      </c>
      <c r="B3" s="74" t="e">
        <f>VLOOKUP($A3,FedFundsRates!$A$2:$MM$3000,MATCH(B$2,FedFundsRates!$A$2:$MM$2,0),FALSE)</f>
        <v>#N/A</v>
      </c>
      <c r="C3" s="74" t="e">
        <f>VLOOKUP($A3,NaturalRateMeasures!$A$2:$MK$3000,MATCH(C$2,NaturalRateMeasures!$A$2:$MK$2,0),FALSE)</f>
        <v>#N/A</v>
      </c>
      <c r="D3" s="74">
        <f>VLOOKUP($A3,InflationTargetMeasures!$A$2:$MM$3000,MATCH(D$2,InflationTargetMeasures!$A$2:$MM$2,0),FALSE)</f>
        <v>2</v>
      </c>
      <c r="E3" s="74" t="e">
        <f>VLOOKUP($A3,GapMeasures!$A$2:$LA$3000,MATCH(E$2,GapMeasures!$A$2:$LA$2,0),FALSE)</f>
        <v>#N/A</v>
      </c>
      <c r="F3" s="74" t="e">
        <f>VLOOKUP($A3,InflationMeasures!$A$2:$LN$3000,MATCH(F$2,InflationMeasures!$A$2:$LN$2,0),FALSE)</f>
        <v>#N/A</v>
      </c>
      <c r="G3" s="23">
        <v>20135</v>
      </c>
      <c r="H3" s="22" t="e">
        <f>$L$29*B3 + (1-$L$29)*(C3+D3+1.5*(F3-D3)+$L$31*E3)</f>
        <v>#N/A</v>
      </c>
      <c r="I3" s="22">
        <f>VLOOKUP($A3,FedFundsRates!$A$2:$MM$3000,MATCH("FedFundsRate",FedFundsRates!$A$2:$MM$2,0),FALSE)</f>
        <v>1.343333333333333</v>
      </c>
      <c r="L3" s="7" t="s">
        <v>69</v>
      </c>
      <c r="M3" s="7" t="s">
        <v>70</v>
      </c>
      <c r="N3" s="8"/>
      <c r="O3" s="8"/>
      <c r="P3" s="8"/>
      <c r="Q3" s="8"/>
      <c r="S3" s="16" t="s">
        <v>69</v>
      </c>
      <c r="T3" s="16" t="s">
        <v>70</v>
      </c>
    </row>
    <row r="4" spans="1:20" x14ac:dyDescent="0.3">
      <c r="A4" s="1">
        <v>20224</v>
      </c>
      <c r="B4" s="74">
        <f>VLOOKUP($A4,FedFundsRates!$A$2:$MM$3000,MATCH(B$2,FedFundsRates!$A$2:$MM$2,0),FALSE)</f>
        <v>1.343333333333333</v>
      </c>
      <c r="C4" s="74" t="e">
        <f>VLOOKUP($A4,NaturalRateMeasures!$A$2:$MK$3000,MATCH(C$2,NaturalRateMeasures!$A$2:$MK$2,0),FALSE)</f>
        <v>#N/A</v>
      </c>
      <c r="D4" s="74">
        <f>VLOOKUP($A4,InflationTargetMeasures!$A$2:$MM$3000,MATCH(D$2,InflationTargetMeasures!$A$2:$MM$2,0),FALSE)</f>
        <v>2</v>
      </c>
      <c r="E4" s="74" t="e">
        <f>VLOOKUP($A4,GapMeasures!$A$2:$LA$3000,MATCH(E$2,GapMeasures!$A$2:$LA$2,0),FALSE)</f>
        <v>#N/A</v>
      </c>
      <c r="F4" s="74" t="e">
        <f>VLOOKUP($A4,InflationMeasures!$A$2:$LN$3000,MATCH(F$2,InflationMeasures!$A$2:$LN$2,0),FALSE)</f>
        <v>#N/A</v>
      </c>
      <c r="G4" s="23">
        <v>20224</v>
      </c>
      <c r="H4" s="22" t="e">
        <f>$L$29*B4 + (1-$L$29)*(C4+D4+1.5*(F4-D4)+$L$31*E4)</f>
        <v>#N/A</v>
      </c>
      <c r="I4" s="22">
        <f>VLOOKUP($A4,FedFundsRates!$A$2:$MM$3000,MATCH("FedFundsRate",FedFundsRates!$A$2:$MM$2,0),FALSE)</f>
        <v>1.5</v>
      </c>
      <c r="L4" s="8" t="s">
        <v>0</v>
      </c>
      <c r="M4" s="8" t="s">
        <v>35</v>
      </c>
      <c r="N4" s="8"/>
      <c r="O4" s="8"/>
      <c r="P4" s="8"/>
      <c r="Q4" s="8"/>
      <c r="S4" s="15" t="s">
        <v>9</v>
      </c>
      <c r="T4" s="15" t="s">
        <v>39</v>
      </c>
    </row>
    <row r="5" spans="1:20" x14ac:dyDescent="0.3">
      <c r="A5" s="1">
        <v>20316</v>
      </c>
      <c r="B5" s="74">
        <f>VLOOKUP($A5,FedFundsRates!$A$2:$MM$3000,MATCH(B$2,FedFundsRates!$A$2:$MM$2,0),FALSE)</f>
        <v>1.5</v>
      </c>
      <c r="C5" s="74" t="e">
        <f>VLOOKUP($A5,NaturalRateMeasures!$A$2:$MK$3000,MATCH(C$2,NaturalRateMeasures!$A$2:$MK$2,0),FALSE)</f>
        <v>#N/A</v>
      </c>
      <c r="D5" s="74">
        <f>VLOOKUP($A5,InflationTargetMeasures!$A$2:$MM$3000,MATCH(D$2,InflationTargetMeasures!$A$2:$MM$2,0),FALSE)</f>
        <v>2</v>
      </c>
      <c r="E5" s="74" t="e">
        <f>VLOOKUP($A5,GapMeasures!$A$2:$LA$3000,MATCH(E$2,GapMeasures!$A$2:$LA$2,0),FALSE)</f>
        <v>#N/A</v>
      </c>
      <c r="F5" s="74" t="e">
        <f>VLOOKUP($A5,InflationMeasures!$A$2:$LN$3000,MATCH(F$2,InflationMeasures!$A$2:$LN$2,0),FALSE)</f>
        <v>#N/A</v>
      </c>
      <c r="G5" s="23">
        <v>20316</v>
      </c>
      <c r="H5" s="22" t="e">
        <f t="shared" ref="H5:H68" si="0">$L$29*B5 + (1-$L$29)*(C5+D5+1.5*(F5-D5)+$L$31*E5)</f>
        <v>#N/A</v>
      </c>
      <c r="I5" s="22">
        <f>VLOOKUP($A5,FedFundsRates!$A$2:$MM$3000,MATCH("FedFundsRate",FedFundsRates!$A$2:$MM$2,0),FALSE)</f>
        <v>1.9400000000000002</v>
      </c>
      <c r="L5" s="8" t="s">
        <v>4</v>
      </c>
      <c r="M5" s="8" t="s">
        <v>77</v>
      </c>
      <c r="N5" s="8"/>
      <c r="O5" s="8"/>
      <c r="P5" s="8"/>
      <c r="Q5" s="8"/>
      <c r="S5" s="15" t="s">
        <v>10</v>
      </c>
      <c r="T5" s="15" t="s">
        <v>75</v>
      </c>
    </row>
    <row r="6" spans="1:20" x14ac:dyDescent="0.3">
      <c r="A6" s="1">
        <v>20408</v>
      </c>
      <c r="B6" s="74">
        <f>VLOOKUP($A6,FedFundsRates!$A$2:$MM$3000,MATCH(B$2,FedFundsRates!$A$2:$MM$2,0),FALSE)</f>
        <v>1.9400000000000002</v>
      </c>
      <c r="C6" s="74" t="e">
        <f>VLOOKUP($A6,NaturalRateMeasures!$A$2:$MK$3000,MATCH(C$2,NaturalRateMeasures!$A$2:$MK$2,0),FALSE)</f>
        <v>#N/A</v>
      </c>
      <c r="D6" s="74">
        <f>VLOOKUP($A6,InflationTargetMeasures!$A$2:$MM$3000,MATCH(D$2,InflationTargetMeasures!$A$2:$MM$2,0),FALSE)</f>
        <v>2</v>
      </c>
      <c r="E6" s="74" t="e">
        <f>VLOOKUP($A6,GapMeasures!$A$2:$LA$3000,MATCH(E$2,GapMeasures!$A$2:$LA$2,0),FALSE)</f>
        <v>#N/A</v>
      </c>
      <c r="F6" s="74" t="e">
        <f>VLOOKUP($A6,InflationMeasures!$A$2:$LN$3000,MATCH(F$2,InflationMeasures!$A$2:$LN$2,0),FALSE)</f>
        <v>#N/A</v>
      </c>
      <c r="G6" s="23">
        <v>20408</v>
      </c>
      <c r="H6" s="22" t="e">
        <f t="shared" si="0"/>
        <v>#N/A</v>
      </c>
      <c r="I6" s="22">
        <f>VLOOKUP($A6,FedFundsRates!$A$2:$MM$3000,MATCH("FedFundsRate",FedFundsRates!$A$2:$MM$2,0),FALSE)</f>
        <v>2.3566666666666669</v>
      </c>
      <c r="L6" s="8" t="s">
        <v>5</v>
      </c>
      <c r="M6" s="8" t="s">
        <v>78</v>
      </c>
      <c r="N6" s="8"/>
      <c r="O6" s="8"/>
      <c r="P6" s="8"/>
      <c r="Q6" s="8"/>
      <c r="S6" s="15" t="s">
        <v>11</v>
      </c>
      <c r="T6" s="15" t="s">
        <v>40</v>
      </c>
    </row>
    <row r="7" spans="1:20" x14ac:dyDescent="0.3">
      <c r="A7" s="1">
        <v>20500</v>
      </c>
      <c r="B7" s="74">
        <f>VLOOKUP($A7,FedFundsRates!$A$2:$MM$3000,MATCH(B$2,FedFundsRates!$A$2:$MM$2,0),FALSE)</f>
        <v>2.3566666666666669</v>
      </c>
      <c r="C7" s="74" t="e">
        <f>VLOOKUP($A7,NaturalRateMeasures!$A$2:$MK$3000,MATCH(C$2,NaturalRateMeasures!$A$2:$MK$2,0),FALSE)</f>
        <v>#N/A</v>
      </c>
      <c r="D7" s="74">
        <f>VLOOKUP($A7,InflationTargetMeasures!$A$2:$MM$3000,MATCH(D$2,InflationTargetMeasures!$A$2:$MM$2,0),FALSE)</f>
        <v>2</v>
      </c>
      <c r="E7" s="74" t="e">
        <f>VLOOKUP($A7,GapMeasures!$A$2:$LA$3000,MATCH(E$2,GapMeasures!$A$2:$LA$2,0),FALSE)</f>
        <v>#N/A</v>
      </c>
      <c r="F7" s="74" t="e">
        <f>VLOOKUP($A7,InflationMeasures!$A$2:$LN$3000,MATCH(F$2,InflationMeasures!$A$2:$LN$2,0),FALSE)</f>
        <v>#N/A</v>
      </c>
      <c r="G7" s="23">
        <v>20500</v>
      </c>
      <c r="H7" s="22" t="e">
        <f t="shared" si="0"/>
        <v>#N/A</v>
      </c>
      <c r="I7" s="22">
        <f>VLOOKUP($A7,FedFundsRates!$A$2:$MM$3000,MATCH("FedFundsRate",FedFundsRates!$A$2:$MM$2,0),FALSE)</f>
        <v>2.4833333333333334</v>
      </c>
      <c r="L7" s="8" t="s">
        <v>6</v>
      </c>
      <c r="M7" s="8" t="s">
        <v>79</v>
      </c>
      <c r="N7" s="8"/>
      <c r="O7" s="8"/>
      <c r="P7" s="8"/>
      <c r="Q7" s="8"/>
      <c r="S7" s="15" t="s">
        <v>12</v>
      </c>
      <c r="T7" s="15" t="s">
        <v>41</v>
      </c>
    </row>
    <row r="8" spans="1:20" x14ac:dyDescent="0.3">
      <c r="A8" s="1">
        <v>20590</v>
      </c>
      <c r="B8" s="74">
        <f>VLOOKUP($A8,FedFundsRates!$A$2:$MM$3000,MATCH(B$2,FedFundsRates!$A$2:$MM$2,0),FALSE)</f>
        <v>2.4833333333333334</v>
      </c>
      <c r="C8" s="74" t="e">
        <f>VLOOKUP($A8,NaturalRateMeasures!$A$2:$MK$3000,MATCH(C$2,NaturalRateMeasures!$A$2:$MK$2,0),FALSE)</f>
        <v>#N/A</v>
      </c>
      <c r="D8" s="74">
        <f>VLOOKUP($A8,InflationTargetMeasures!$A$2:$MM$3000,MATCH(D$2,InflationTargetMeasures!$A$2:$MM$2,0),FALSE)</f>
        <v>2</v>
      </c>
      <c r="E8" s="74" t="e">
        <f>VLOOKUP($A8,GapMeasures!$A$2:$LA$3000,MATCH(E$2,GapMeasures!$A$2:$LA$2,0),FALSE)</f>
        <v>#N/A</v>
      </c>
      <c r="F8" s="74" t="e">
        <f>VLOOKUP($A8,InflationMeasures!$A$2:$LN$3000,MATCH(F$2,InflationMeasures!$A$2:$LN$2,0),FALSE)</f>
        <v>#N/A</v>
      </c>
      <c r="G8" s="23">
        <v>20590</v>
      </c>
      <c r="H8" s="22" t="e">
        <f t="shared" si="0"/>
        <v>#N/A</v>
      </c>
      <c r="I8" s="22">
        <f>VLOOKUP($A8,FedFundsRates!$A$2:$MM$3000,MATCH("FedFundsRate",FedFundsRates!$A$2:$MM$2,0),FALSE)</f>
        <v>2.6933333333333334</v>
      </c>
      <c r="L8" s="8" t="s">
        <v>7</v>
      </c>
      <c r="M8" s="8" t="s">
        <v>80</v>
      </c>
      <c r="N8" s="8"/>
      <c r="O8" s="8"/>
      <c r="P8" s="8"/>
      <c r="Q8" s="8"/>
      <c r="S8" s="15" t="s">
        <v>13</v>
      </c>
      <c r="T8" s="15" t="s">
        <v>42</v>
      </c>
    </row>
    <row r="9" spans="1:20" x14ac:dyDescent="0.3">
      <c r="A9" s="1">
        <v>20682</v>
      </c>
      <c r="B9" s="74">
        <f>VLOOKUP($A9,FedFundsRates!$A$2:$MM$3000,MATCH(B$2,FedFundsRates!$A$2:$MM$2,0),FALSE)</f>
        <v>2.6933333333333334</v>
      </c>
      <c r="C9" s="74" t="e">
        <f>VLOOKUP($A9,NaturalRateMeasures!$A$2:$MK$3000,MATCH(C$2,NaturalRateMeasures!$A$2:$MK$2,0),FALSE)</f>
        <v>#N/A</v>
      </c>
      <c r="D9" s="74">
        <f>VLOOKUP($A9,InflationTargetMeasures!$A$2:$MM$3000,MATCH(D$2,InflationTargetMeasures!$A$2:$MM$2,0),FALSE)</f>
        <v>2</v>
      </c>
      <c r="E9" s="74" t="e">
        <f>VLOOKUP($A9,GapMeasures!$A$2:$LA$3000,MATCH(E$2,GapMeasures!$A$2:$LA$2,0),FALSE)</f>
        <v>#N/A</v>
      </c>
      <c r="F9" s="74" t="e">
        <f>VLOOKUP($A9,InflationMeasures!$A$2:$LN$3000,MATCH(F$2,InflationMeasures!$A$2:$LN$2,0),FALSE)</f>
        <v>#N/A</v>
      </c>
      <c r="G9" s="23">
        <v>20682</v>
      </c>
      <c r="H9" s="22" t="e">
        <f t="shared" si="0"/>
        <v>#N/A</v>
      </c>
      <c r="I9" s="22">
        <f>VLOOKUP($A9,FedFundsRates!$A$2:$MM$3000,MATCH("FedFundsRate",FedFundsRates!$A$2:$MM$2,0),FALSE)</f>
        <v>2.81</v>
      </c>
      <c r="L9" s="8" t="s">
        <v>8</v>
      </c>
      <c r="M9" s="8" t="s">
        <v>81</v>
      </c>
      <c r="N9" s="8"/>
      <c r="O9" s="8"/>
      <c r="P9" s="8"/>
      <c r="Q9" s="8"/>
      <c r="S9" s="15" t="s">
        <v>14</v>
      </c>
      <c r="T9" s="15" t="s">
        <v>43</v>
      </c>
    </row>
    <row r="10" spans="1:20" x14ac:dyDescent="0.3">
      <c r="A10" s="1">
        <v>20774</v>
      </c>
      <c r="B10" s="74">
        <f>VLOOKUP($A10,FedFundsRates!$A$2:$MM$3000,MATCH(B$2,FedFundsRates!$A$2:$MM$2,0),FALSE)</f>
        <v>2.81</v>
      </c>
      <c r="C10" s="74" t="e">
        <f>VLOOKUP($A10,NaturalRateMeasures!$A$2:$MK$3000,MATCH(C$2,NaturalRateMeasures!$A$2:$MK$2,0),FALSE)</f>
        <v>#N/A</v>
      </c>
      <c r="D10" s="74">
        <f>VLOOKUP($A10,InflationTargetMeasures!$A$2:$MM$3000,MATCH(D$2,InflationTargetMeasures!$A$2:$MM$2,0),FALSE)</f>
        <v>2</v>
      </c>
      <c r="E10" s="74" t="e">
        <f>VLOOKUP($A10,GapMeasures!$A$2:$LA$3000,MATCH(E$2,GapMeasures!$A$2:$LA$2,0),FALSE)</f>
        <v>#N/A</v>
      </c>
      <c r="F10" s="74" t="e">
        <f>VLOOKUP($A10,InflationMeasures!$A$2:$LN$3000,MATCH(F$2,InflationMeasures!$A$2:$LN$2,0),FALSE)</f>
        <v>#N/A</v>
      </c>
      <c r="G10" s="23">
        <v>20774</v>
      </c>
      <c r="H10" s="22" t="e">
        <f t="shared" si="0"/>
        <v>#N/A</v>
      </c>
      <c r="I10" s="22">
        <f>VLOOKUP($A10,FedFundsRates!$A$2:$MM$3000,MATCH("FedFundsRate",FedFundsRates!$A$2:$MM$2,0),FALSE)</f>
        <v>2.9266666666666663</v>
      </c>
      <c r="L10" s="8" t="s">
        <v>88</v>
      </c>
      <c r="M10" s="8" t="s">
        <v>90</v>
      </c>
      <c r="S10" s="15" t="s">
        <v>15</v>
      </c>
      <c r="T10" s="15" t="s">
        <v>44</v>
      </c>
    </row>
    <row r="11" spans="1:20" x14ac:dyDescent="0.3">
      <c r="A11" s="1">
        <v>20866</v>
      </c>
      <c r="B11" s="74">
        <f>VLOOKUP($A11,FedFundsRates!$A$2:$MM$3000,MATCH(B$2,FedFundsRates!$A$2:$MM$2,0),FALSE)</f>
        <v>2.9266666666666663</v>
      </c>
      <c r="C11" s="74" t="e">
        <f>VLOOKUP($A11,NaturalRateMeasures!$A$2:$MK$3000,MATCH(C$2,NaturalRateMeasures!$A$2:$MK$2,0),FALSE)</f>
        <v>#N/A</v>
      </c>
      <c r="D11" s="74">
        <f>VLOOKUP($A11,InflationTargetMeasures!$A$2:$MM$3000,MATCH(D$2,InflationTargetMeasures!$A$2:$MM$2,0),FALSE)</f>
        <v>2</v>
      </c>
      <c r="E11" s="74" t="e">
        <f>VLOOKUP($A11,GapMeasures!$A$2:$LA$3000,MATCH(E$2,GapMeasures!$A$2:$LA$2,0),FALSE)</f>
        <v>#N/A</v>
      </c>
      <c r="F11" s="74" t="e">
        <f>VLOOKUP($A11,InflationMeasures!$A$2:$LN$3000,MATCH(F$2,InflationMeasures!$A$2:$LN$2,0),FALSE)</f>
        <v>#N/A</v>
      </c>
      <c r="G11" s="23">
        <v>20866</v>
      </c>
      <c r="H11" s="22" t="e">
        <f t="shared" si="0"/>
        <v>#N/A</v>
      </c>
      <c r="I11" s="22">
        <f>VLOOKUP($A11,FedFundsRates!$A$2:$MM$3000,MATCH("FedFundsRate",FedFundsRates!$A$2:$MM$2,0),FALSE)</f>
        <v>2.9333333333333336</v>
      </c>
      <c r="L11" s="8" t="s">
        <v>87</v>
      </c>
      <c r="M11" s="8" t="s">
        <v>91</v>
      </c>
      <c r="S11" s="15" t="s">
        <v>16</v>
      </c>
      <c r="T11" s="15" t="s">
        <v>76</v>
      </c>
    </row>
    <row r="12" spans="1:20" x14ac:dyDescent="0.3">
      <c r="A12" s="1">
        <v>20955</v>
      </c>
      <c r="B12" s="74">
        <f>VLOOKUP($A12,FedFundsRates!$A$2:$MM$3000,MATCH(B$2,FedFundsRates!$A$2:$MM$2,0),FALSE)</f>
        <v>2.9333333333333336</v>
      </c>
      <c r="C12" s="74" t="e">
        <f>VLOOKUP($A12,NaturalRateMeasures!$A$2:$MK$3000,MATCH(C$2,NaturalRateMeasures!$A$2:$MK$2,0),FALSE)</f>
        <v>#N/A</v>
      </c>
      <c r="D12" s="74">
        <f>VLOOKUP($A12,InflationTargetMeasures!$A$2:$MM$3000,MATCH(D$2,InflationTargetMeasures!$A$2:$MM$2,0),FALSE)</f>
        <v>2</v>
      </c>
      <c r="E12" s="74" t="e">
        <f>VLOOKUP($A12,GapMeasures!$A$2:$LA$3000,MATCH(E$2,GapMeasures!$A$2:$LA$2,0),FALSE)</f>
        <v>#N/A</v>
      </c>
      <c r="F12" s="74" t="e">
        <f>VLOOKUP($A12,InflationMeasures!$A$2:$LN$3000,MATCH(F$2,InflationMeasures!$A$2:$LN$2,0),FALSE)</f>
        <v>#N/A</v>
      </c>
      <c r="G12" s="23">
        <v>20955</v>
      </c>
      <c r="H12" s="22" t="e">
        <f t="shared" si="0"/>
        <v>#N/A</v>
      </c>
      <c r="I12" s="22">
        <f>VLOOKUP($A12,FedFundsRates!$A$2:$MM$3000,MATCH("FedFundsRate",FedFundsRates!$A$2:$MM$2,0),FALSE)</f>
        <v>3</v>
      </c>
      <c r="L12" s="8" t="s">
        <v>89</v>
      </c>
      <c r="M12" s="8" t="s">
        <v>92</v>
      </c>
      <c r="S12" s="15" t="s">
        <v>17</v>
      </c>
      <c r="T12" s="15" t="s">
        <v>45</v>
      </c>
    </row>
    <row r="13" spans="1:20" x14ac:dyDescent="0.3">
      <c r="A13" s="1">
        <v>21047</v>
      </c>
      <c r="B13" s="74">
        <f>VLOOKUP($A13,FedFundsRates!$A$2:$MM$3000,MATCH(B$2,FedFundsRates!$A$2:$MM$2,0),FALSE)</f>
        <v>3</v>
      </c>
      <c r="C13" s="74" t="e">
        <f>VLOOKUP($A13,NaturalRateMeasures!$A$2:$MK$3000,MATCH(C$2,NaturalRateMeasures!$A$2:$MK$2,0),FALSE)</f>
        <v>#N/A</v>
      </c>
      <c r="D13" s="74">
        <f>VLOOKUP($A13,InflationTargetMeasures!$A$2:$MM$3000,MATCH(D$2,InflationTargetMeasures!$A$2:$MM$2,0),FALSE)</f>
        <v>2</v>
      </c>
      <c r="E13" s="74" t="e">
        <f>VLOOKUP($A13,GapMeasures!$A$2:$LA$3000,MATCH(E$2,GapMeasures!$A$2:$LA$2,0),FALSE)</f>
        <v>#N/A</v>
      </c>
      <c r="F13" s="74" t="e">
        <f>VLOOKUP($A13,InflationMeasures!$A$2:$LN$3000,MATCH(F$2,InflationMeasures!$A$2:$LN$2,0),FALSE)</f>
        <v>#N/A</v>
      </c>
      <c r="G13" s="23">
        <v>21047</v>
      </c>
      <c r="H13" s="22" t="e">
        <f t="shared" si="0"/>
        <v>#N/A</v>
      </c>
      <c r="I13" s="22">
        <f>VLOOKUP($A13,FedFundsRates!$A$2:$MM$3000,MATCH("FedFundsRate",FedFundsRates!$A$2:$MM$2,0),FALSE)</f>
        <v>3.2333333333333338</v>
      </c>
      <c r="S13" s="15" t="s">
        <v>18</v>
      </c>
      <c r="T13" s="15" t="s">
        <v>46</v>
      </c>
    </row>
    <row r="14" spans="1:20" x14ac:dyDescent="0.3">
      <c r="A14" s="1">
        <v>21139</v>
      </c>
      <c r="B14" s="74">
        <f>VLOOKUP($A14,FedFundsRates!$A$2:$MM$3000,MATCH(B$2,FedFundsRates!$A$2:$MM$2,0),FALSE)</f>
        <v>3.2333333333333338</v>
      </c>
      <c r="C14" s="74" t="e">
        <f>VLOOKUP($A14,NaturalRateMeasures!$A$2:$MK$3000,MATCH(C$2,NaturalRateMeasures!$A$2:$MK$2,0),FALSE)</f>
        <v>#N/A</v>
      </c>
      <c r="D14" s="74">
        <f>VLOOKUP($A14,InflationTargetMeasures!$A$2:$MM$3000,MATCH(D$2,InflationTargetMeasures!$A$2:$MM$2,0),FALSE)</f>
        <v>2</v>
      </c>
      <c r="E14" s="74" t="e">
        <f>VLOOKUP($A14,GapMeasures!$A$2:$LA$3000,MATCH(E$2,GapMeasures!$A$2:$LA$2,0),FALSE)</f>
        <v>#N/A</v>
      </c>
      <c r="F14" s="74" t="e">
        <f>VLOOKUP($A14,InflationMeasures!$A$2:$LN$3000,MATCH(F$2,InflationMeasures!$A$2:$LN$2,0),FALSE)</f>
        <v>#N/A</v>
      </c>
      <c r="G14" s="23">
        <v>21139</v>
      </c>
      <c r="H14" s="22" t="e">
        <f t="shared" si="0"/>
        <v>#N/A</v>
      </c>
      <c r="I14" s="22">
        <f>VLOOKUP($A14,FedFundsRates!$A$2:$MM$3000,MATCH("FedFundsRate",FedFundsRates!$A$2:$MM$2,0),FALSE)</f>
        <v>3.2533333333333334</v>
      </c>
      <c r="S14" s="15" t="s">
        <v>19</v>
      </c>
      <c r="T14" s="15" t="s">
        <v>47</v>
      </c>
    </row>
    <row r="15" spans="1:20" x14ac:dyDescent="0.3">
      <c r="A15" s="1">
        <v>21231</v>
      </c>
      <c r="B15" s="74">
        <f>VLOOKUP($A15,FedFundsRates!$A$2:$MM$3000,MATCH(B$2,FedFundsRates!$A$2:$MM$2,0),FALSE)</f>
        <v>3.2533333333333334</v>
      </c>
      <c r="C15" s="74" t="e">
        <f>VLOOKUP($A15,NaturalRateMeasures!$A$2:$MK$3000,MATCH(C$2,NaturalRateMeasures!$A$2:$MK$2,0),FALSE)</f>
        <v>#N/A</v>
      </c>
      <c r="D15" s="74">
        <f>VLOOKUP($A15,InflationTargetMeasures!$A$2:$MM$3000,MATCH(D$2,InflationTargetMeasures!$A$2:$MM$2,0),FALSE)</f>
        <v>2</v>
      </c>
      <c r="E15" s="74" t="e">
        <f>VLOOKUP($A15,GapMeasures!$A$2:$LA$3000,MATCH(E$2,GapMeasures!$A$2:$LA$2,0),FALSE)</f>
        <v>#N/A</v>
      </c>
      <c r="F15" s="74" t="e">
        <f>VLOOKUP($A15,InflationMeasures!$A$2:$LN$3000,MATCH(F$2,InflationMeasures!$A$2:$LN$2,0),FALSE)</f>
        <v>#N/A</v>
      </c>
      <c r="G15" s="23">
        <v>21231</v>
      </c>
      <c r="H15" s="22" t="e">
        <f t="shared" si="0"/>
        <v>#N/A</v>
      </c>
      <c r="I15" s="22">
        <f>VLOOKUP($A15,FedFundsRates!$A$2:$MM$3000,MATCH("FedFundsRate",FedFundsRates!$A$2:$MM$2,0),FALSE)</f>
        <v>1.8633333333333335</v>
      </c>
      <c r="S15" s="15" t="s">
        <v>20</v>
      </c>
      <c r="T15" s="15" t="s">
        <v>48</v>
      </c>
    </row>
    <row r="16" spans="1:20" x14ac:dyDescent="0.3">
      <c r="A16" s="1">
        <v>21320</v>
      </c>
      <c r="B16" s="74">
        <f>VLOOKUP($A16,FedFundsRates!$A$2:$MM$3000,MATCH(B$2,FedFundsRates!$A$2:$MM$2,0),FALSE)</f>
        <v>1.8633333333333335</v>
      </c>
      <c r="C16" s="74" t="e">
        <f>VLOOKUP($A16,NaturalRateMeasures!$A$2:$MK$3000,MATCH(C$2,NaturalRateMeasures!$A$2:$MK$2,0),FALSE)</f>
        <v>#N/A</v>
      </c>
      <c r="D16" s="74">
        <f>VLOOKUP($A16,InflationTargetMeasures!$A$2:$MM$3000,MATCH(D$2,InflationTargetMeasures!$A$2:$MM$2,0),FALSE)</f>
        <v>2</v>
      </c>
      <c r="E16" s="74" t="e">
        <f>VLOOKUP($A16,GapMeasures!$A$2:$LA$3000,MATCH(E$2,GapMeasures!$A$2:$LA$2,0),FALSE)</f>
        <v>#N/A</v>
      </c>
      <c r="F16" s="74" t="e">
        <f>VLOOKUP($A16,InflationMeasures!$A$2:$LN$3000,MATCH(F$2,InflationMeasures!$A$2:$LN$2,0),FALSE)</f>
        <v>#N/A</v>
      </c>
      <c r="G16" s="23">
        <v>21320</v>
      </c>
      <c r="H16" s="22" t="e">
        <f t="shared" si="0"/>
        <v>#N/A</v>
      </c>
      <c r="I16" s="22">
        <f>VLOOKUP($A16,FedFundsRates!$A$2:$MM$3000,MATCH("FedFundsRate",FedFundsRates!$A$2:$MM$2,0),FALSE)</f>
        <v>0.94000000000000006</v>
      </c>
      <c r="L16" s="11" t="s">
        <v>72</v>
      </c>
      <c r="M16" s="12"/>
      <c r="S16" s="15" t="s">
        <v>21</v>
      </c>
      <c r="T16" s="15" t="s">
        <v>49</v>
      </c>
    </row>
    <row r="17" spans="1:20" x14ac:dyDescent="0.3">
      <c r="A17" s="1">
        <v>21412</v>
      </c>
      <c r="B17" s="74">
        <f>VLOOKUP($A17,FedFundsRates!$A$2:$MM$3000,MATCH(B$2,FedFundsRates!$A$2:$MM$2,0),FALSE)</f>
        <v>0.94000000000000006</v>
      </c>
      <c r="C17" s="74" t="e">
        <f>VLOOKUP($A17,NaturalRateMeasures!$A$2:$MK$3000,MATCH(C$2,NaturalRateMeasures!$A$2:$MK$2,0),FALSE)</f>
        <v>#N/A</v>
      </c>
      <c r="D17" s="74">
        <f>VLOOKUP($A17,InflationTargetMeasures!$A$2:$MM$3000,MATCH(D$2,InflationTargetMeasures!$A$2:$MM$2,0),FALSE)</f>
        <v>2</v>
      </c>
      <c r="E17" s="74" t="e">
        <f>VLOOKUP($A17,GapMeasures!$A$2:$LA$3000,MATCH(E$2,GapMeasures!$A$2:$LA$2,0),FALSE)</f>
        <v>#N/A</v>
      </c>
      <c r="F17" s="74" t="e">
        <f>VLOOKUP($A17,InflationMeasures!$A$2:$LN$3000,MATCH(F$2,InflationMeasures!$A$2:$LN$2,0),FALSE)</f>
        <v>#N/A</v>
      </c>
      <c r="G17" s="23">
        <v>21412</v>
      </c>
      <c r="H17" s="22" t="e">
        <f t="shared" si="0"/>
        <v>#N/A</v>
      </c>
      <c r="I17" s="22">
        <f>VLOOKUP($A17,FedFundsRates!$A$2:$MM$3000,MATCH("FedFundsRate",FedFundsRates!$A$2:$MM$2,0),FALSE)</f>
        <v>1.3233333333333333</v>
      </c>
      <c r="L17" s="11" t="s">
        <v>69</v>
      </c>
      <c r="M17" s="11" t="s">
        <v>70</v>
      </c>
      <c r="S17" s="15" t="s">
        <v>22</v>
      </c>
      <c r="T17" s="15" t="s">
        <v>50</v>
      </c>
    </row>
    <row r="18" spans="1:20" x14ac:dyDescent="0.3">
      <c r="A18" s="1">
        <v>21504</v>
      </c>
      <c r="B18" s="74">
        <f>VLOOKUP($A18,FedFundsRates!$A$2:$MM$3000,MATCH(B$2,FedFundsRates!$A$2:$MM$2,0),FALSE)</f>
        <v>1.3233333333333333</v>
      </c>
      <c r="C18" s="74" t="e">
        <f>VLOOKUP($A18,NaturalRateMeasures!$A$2:$MK$3000,MATCH(C$2,NaturalRateMeasures!$A$2:$MK$2,0),FALSE)</f>
        <v>#N/A</v>
      </c>
      <c r="D18" s="74">
        <f>VLOOKUP($A18,InflationTargetMeasures!$A$2:$MM$3000,MATCH(D$2,InflationTargetMeasures!$A$2:$MM$2,0),FALSE)</f>
        <v>2</v>
      </c>
      <c r="E18" s="74" t="e">
        <f>VLOOKUP($A18,GapMeasures!$A$2:$LA$3000,MATCH(E$2,GapMeasures!$A$2:$LA$2,0),FALSE)</f>
        <v>#N/A</v>
      </c>
      <c r="F18" s="74" t="e">
        <f>VLOOKUP($A18,InflationMeasures!$A$2:$LN$3000,MATCH(F$2,InflationMeasures!$A$2:$LN$2,0),FALSE)</f>
        <v>#N/A</v>
      </c>
      <c r="G18" s="23">
        <v>21504</v>
      </c>
      <c r="H18" s="22" t="e">
        <f t="shared" si="0"/>
        <v>#N/A</v>
      </c>
      <c r="I18" s="22">
        <f>VLOOKUP($A18,FedFundsRates!$A$2:$MM$3000,MATCH("FedFundsRate",FedFundsRates!$A$2:$MM$2,0),FALSE)</f>
        <v>2.1633333333333336</v>
      </c>
      <c r="L18" s="12" t="s">
        <v>26</v>
      </c>
      <c r="M18" s="12" t="s">
        <v>54</v>
      </c>
      <c r="S18" s="15" t="s">
        <v>23</v>
      </c>
      <c r="T18" s="15" t="s">
        <v>51</v>
      </c>
    </row>
    <row r="19" spans="1:20" x14ac:dyDescent="0.3">
      <c r="A19" s="1">
        <v>21596</v>
      </c>
      <c r="B19" s="74">
        <f>VLOOKUP($A19,FedFundsRates!$A$2:$MM$3000,MATCH(B$2,FedFundsRates!$A$2:$MM$2,0),FALSE)</f>
        <v>2.1633333333333336</v>
      </c>
      <c r="C19" s="74" t="e">
        <f>VLOOKUP($A19,NaturalRateMeasures!$A$2:$MK$3000,MATCH(C$2,NaturalRateMeasures!$A$2:$MK$2,0),FALSE)</f>
        <v>#N/A</v>
      </c>
      <c r="D19" s="74">
        <f>VLOOKUP($A19,InflationTargetMeasures!$A$2:$MM$3000,MATCH(D$2,InflationTargetMeasures!$A$2:$MM$2,0),FALSE)</f>
        <v>2</v>
      </c>
      <c r="E19" s="74" t="e">
        <f>VLOOKUP($A19,GapMeasures!$A$2:$LA$3000,MATCH(E$2,GapMeasures!$A$2:$LA$2,0),FALSE)</f>
        <v>#N/A</v>
      </c>
      <c r="F19" s="74" t="e">
        <f>VLOOKUP($A19,InflationMeasures!$A$2:$LN$3000,MATCH(F$2,InflationMeasures!$A$2:$LN$2,0),FALSE)</f>
        <v>#N/A</v>
      </c>
      <c r="G19" s="23">
        <v>21596</v>
      </c>
      <c r="H19" s="22" t="e">
        <f t="shared" si="0"/>
        <v>#N/A</v>
      </c>
      <c r="I19" s="22">
        <f>VLOOKUP($A19,FedFundsRates!$A$2:$MM$3000,MATCH("FedFundsRate",FedFundsRates!$A$2:$MM$2,0),FALSE)</f>
        <v>2.57</v>
      </c>
      <c r="L19" s="12" t="s">
        <v>27</v>
      </c>
      <c r="M19" s="12" t="s">
        <v>55</v>
      </c>
      <c r="S19" s="15" t="s">
        <v>24</v>
      </c>
      <c r="T19" s="15" t="s">
        <v>52</v>
      </c>
    </row>
    <row r="20" spans="1:20" x14ac:dyDescent="0.3">
      <c r="A20" s="1">
        <v>21685</v>
      </c>
      <c r="B20" s="74">
        <f>VLOOKUP($A20,FedFundsRates!$A$2:$MM$3000,MATCH(B$2,FedFundsRates!$A$2:$MM$2,0),FALSE)</f>
        <v>2.57</v>
      </c>
      <c r="C20" s="74" t="e">
        <f>VLOOKUP($A20,NaturalRateMeasures!$A$2:$MK$3000,MATCH(C$2,NaturalRateMeasures!$A$2:$MK$2,0),FALSE)</f>
        <v>#N/A</v>
      </c>
      <c r="D20" s="74">
        <f>VLOOKUP($A20,InflationTargetMeasures!$A$2:$MM$3000,MATCH(D$2,InflationTargetMeasures!$A$2:$MM$2,0),FALSE)</f>
        <v>2</v>
      </c>
      <c r="E20" s="74" t="e">
        <f>VLOOKUP($A20,GapMeasures!$A$2:$LA$3000,MATCH(E$2,GapMeasures!$A$2:$LA$2,0),FALSE)</f>
        <v>#N/A</v>
      </c>
      <c r="F20" s="74" t="e">
        <f>VLOOKUP($A20,InflationMeasures!$A$2:$LN$3000,MATCH(F$2,InflationMeasures!$A$2:$LN$2,0),FALSE)</f>
        <v>#N/A</v>
      </c>
      <c r="G20" s="23">
        <v>21685</v>
      </c>
      <c r="H20" s="22" t="e">
        <f t="shared" si="0"/>
        <v>#N/A</v>
      </c>
      <c r="I20" s="22">
        <f>VLOOKUP($A20,FedFundsRates!$A$2:$MM$3000,MATCH("FedFundsRate",FedFundsRates!$A$2:$MM$2,0),FALSE)</f>
        <v>3.0833333333333335</v>
      </c>
      <c r="L20" s="12" t="s">
        <v>28</v>
      </c>
      <c r="M20" s="12" t="s">
        <v>56</v>
      </c>
      <c r="S20" s="15" t="s">
        <v>25</v>
      </c>
      <c r="T20" s="15" t="s">
        <v>53</v>
      </c>
    </row>
    <row r="21" spans="1:20" x14ac:dyDescent="0.3">
      <c r="A21" s="1">
        <v>21777</v>
      </c>
      <c r="B21" s="74">
        <f>VLOOKUP($A21,FedFundsRates!$A$2:$MM$3000,MATCH(B$2,FedFundsRates!$A$2:$MM$2,0),FALSE)</f>
        <v>3.0833333333333335</v>
      </c>
      <c r="C21" s="74" t="e">
        <f>VLOOKUP($A21,NaturalRateMeasures!$A$2:$MK$3000,MATCH(C$2,NaturalRateMeasures!$A$2:$MK$2,0),FALSE)</f>
        <v>#N/A</v>
      </c>
      <c r="D21" s="74">
        <f>VLOOKUP($A21,InflationTargetMeasures!$A$2:$MM$3000,MATCH(D$2,InflationTargetMeasures!$A$2:$MM$2,0),FALSE)</f>
        <v>2</v>
      </c>
      <c r="E21" s="74" t="e">
        <f>VLOOKUP($A21,GapMeasures!$A$2:$LA$3000,MATCH(E$2,GapMeasures!$A$2:$LA$2,0),FALSE)</f>
        <v>#N/A</v>
      </c>
      <c r="F21" s="74" t="e">
        <f>VLOOKUP($A21,InflationMeasures!$A$2:$LN$3000,MATCH(F$2,InflationMeasures!$A$2:$LN$2,0),FALSE)</f>
        <v>#N/A</v>
      </c>
      <c r="G21" s="23">
        <v>21777</v>
      </c>
      <c r="H21" s="22" t="e">
        <f t="shared" si="0"/>
        <v>#N/A</v>
      </c>
      <c r="I21" s="22">
        <f>VLOOKUP($A21,FedFundsRates!$A$2:$MM$3000,MATCH("FedFundsRate",FedFundsRates!$A$2:$MM$2,0),FALSE)</f>
        <v>3.5766666666666667</v>
      </c>
      <c r="L21" s="12" t="s">
        <v>29</v>
      </c>
      <c r="M21" s="12" t="s">
        <v>57</v>
      </c>
      <c r="S21" s="15" t="s">
        <v>93</v>
      </c>
      <c r="T21" s="15" t="s">
        <v>94</v>
      </c>
    </row>
    <row r="22" spans="1:20" x14ac:dyDescent="0.3">
      <c r="A22" s="1">
        <v>21869</v>
      </c>
      <c r="B22" s="74">
        <f>VLOOKUP($A22,FedFundsRates!$A$2:$MM$3000,MATCH(B$2,FedFundsRates!$A$2:$MM$2,0),FALSE)</f>
        <v>3.5766666666666667</v>
      </c>
      <c r="C22" s="74" t="e">
        <f>VLOOKUP($A22,NaturalRateMeasures!$A$2:$MK$3000,MATCH(C$2,NaturalRateMeasures!$A$2:$MK$2,0),FALSE)</f>
        <v>#N/A</v>
      </c>
      <c r="D22" s="74">
        <f>VLOOKUP($A22,InflationTargetMeasures!$A$2:$MM$3000,MATCH(D$2,InflationTargetMeasures!$A$2:$MM$2,0),FALSE)</f>
        <v>2</v>
      </c>
      <c r="E22" s="74" t="e">
        <f>VLOOKUP($A22,GapMeasures!$A$2:$LA$3000,MATCH(E$2,GapMeasures!$A$2:$LA$2,0),FALSE)</f>
        <v>#N/A</v>
      </c>
      <c r="F22" s="74" t="e">
        <f>VLOOKUP($A22,InflationMeasures!$A$2:$LN$3000,MATCH(F$2,InflationMeasures!$A$2:$LN$2,0),FALSE)</f>
        <v>#N/A</v>
      </c>
      <c r="G22" s="23">
        <v>21869</v>
      </c>
      <c r="H22" s="22" t="e">
        <f t="shared" si="0"/>
        <v>#N/A</v>
      </c>
      <c r="I22" s="22">
        <f>VLOOKUP($A22,FedFundsRates!$A$2:$MM$3000,MATCH("FedFundsRate",FedFundsRates!$A$2:$MM$2,0),FALSE)</f>
        <v>3.99</v>
      </c>
      <c r="L22" s="12" t="s">
        <v>30</v>
      </c>
      <c r="M22" s="12" t="s">
        <v>58</v>
      </c>
    </row>
    <row r="23" spans="1:20" x14ac:dyDescent="0.3">
      <c r="A23" s="1">
        <v>21961</v>
      </c>
      <c r="B23" s="74">
        <f>VLOOKUP($A23,FedFundsRates!$A$2:$MM$3000,MATCH(B$2,FedFundsRates!$A$2:$MM$2,0),FALSE)</f>
        <v>3.99</v>
      </c>
      <c r="C23" s="74" t="e">
        <f>VLOOKUP($A23,NaturalRateMeasures!$A$2:$MK$3000,MATCH(C$2,NaturalRateMeasures!$A$2:$MK$2,0),FALSE)</f>
        <v>#N/A</v>
      </c>
      <c r="D23" s="74">
        <f>VLOOKUP($A23,InflationTargetMeasures!$A$2:$MM$3000,MATCH(D$2,InflationTargetMeasures!$A$2:$MM$2,0),FALSE)</f>
        <v>2</v>
      </c>
      <c r="E23" s="74" t="e">
        <f>VLOOKUP($A23,GapMeasures!$A$2:$LA$3000,MATCH(E$2,GapMeasures!$A$2:$LA$2,0),FALSE)</f>
        <v>#N/A</v>
      </c>
      <c r="F23" s="74">
        <f>VLOOKUP($A23,InflationMeasures!$A$2:$LN$3000,MATCH(F$2,InflationMeasures!$A$2:$LN$2,0),FALSE)</f>
        <v>2.1076377699001059</v>
      </c>
      <c r="G23" s="23">
        <v>21961</v>
      </c>
      <c r="H23" s="22" t="e">
        <f t="shared" si="0"/>
        <v>#N/A</v>
      </c>
      <c r="I23" s="22">
        <f>VLOOKUP($A23,FedFundsRates!$A$2:$MM$3000,MATCH("FedFundsRate",FedFundsRates!$A$2:$MM$2,0),FALSE)</f>
        <v>3.9333333333333336</v>
      </c>
      <c r="L23" s="12" t="s">
        <v>31</v>
      </c>
      <c r="M23" s="12" t="s">
        <v>59</v>
      </c>
      <c r="S23" s="3" t="s">
        <v>71</v>
      </c>
      <c r="T23" s="2"/>
    </row>
    <row r="24" spans="1:20" x14ac:dyDescent="0.3">
      <c r="A24" s="1">
        <v>22051</v>
      </c>
      <c r="B24" s="74">
        <f>VLOOKUP($A24,FedFundsRates!$A$2:$MM$3000,MATCH(B$2,FedFundsRates!$A$2:$MM$2,0),FALSE)</f>
        <v>3.9333333333333336</v>
      </c>
      <c r="C24" s="74" t="e">
        <f>VLOOKUP($A24,NaturalRateMeasures!$A$2:$MK$3000,MATCH(C$2,NaturalRateMeasures!$A$2:$MK$2,0),FALSE)</f>
        <v>#N/A</v>
      </c>
      <c r="D24" s="74">
        <f>VLOOKUP($A24,InflationTargetMeasures!$A$2:$MM$3000,MATCH(D$2,InflationTargetMeasures!$A$2:$MM$2,0),FALSE)</f>
        <v>2</v>
      </c>
      <c r="E24" s="74" t="e">
        <f>VLOOKUP($A24,GapMeasures!$A$2:$LA$3000,MATCH(E$2,GapMeasures!$A$2:$LA$2,0),FALSE)</f>
        <v>#N/A</v>
      </c>
      <c r="F24" s="74">
        <f>VLOOKUP($A24,InflationMeasures!$A$2:$LN$3000,MATCH(F$2,InflationMeasures!$A$2:$LN$2,0),FALSE)</f>
        <v>1.9489678163867152</v>
      </c>
      <c r="G24" s="23">
        <v>22051</v>
      </c>
      <c r="H24" s="22" t="e">
        <f t="shared" si="0"/>
        <v>#N/A</v>
      </c>
      <c r="I24" s="22">
        <f>VLOOKUP($A24,FedFundsRates!$A$2:$MM$3000,MATCH("FedFundsRate",FedFundsRates!$A$2:$MM$2,0),FALSE)</f>
        <v>3.6966666666666668</v>
      </c>
      <c r="L24" s="12" t="s">
        <v>32</v>
      </c>
      <c r="M24" s="12" t="s">
        <v>60</v>
      </c>
      <c r="S24" s="3" t="s">
        <v>69</v>
      </c>
      <c r="T24" s="3" t="s">
        <v>70</v>
      </c>
    </row>
    <row r="25" spans="1:20" x14ac:dyDescent="0.3">
      <c r="A25" s="1">
        <v>22143</v>
      </c>
      <c r="B25" s="74">
        <f>VLOOKUP($A25,FedFundsRates!$A$2:$MM$3000,MATCH(B$2,FedFundsRates!$A$2:$MM$2,0),FALSE)</f>
        <v>3.6966666666666668</v>
      </c>
      <c r="C25" s="74" t="e">
        <f>VLOOKUP($A25,NaturalRateMeasures!$A$2:$MK$3000,MATCH(C$2,NaturalRateMeasures!$A$2:$MK$2,0),FALSE)</f>
        <v>#N/A</v>
      </c>
      <c r="D25" s="74">
        <f>VLOOKUP($A25,InflationTargetMeasures!$A$2:$MM$3000,MATCH(D$2,InflationTargetMeasures!$A$2:$MM$2,0),FALSE)</f>
        <v>2</v>
      </c>
      <c r="E25" s="74" t="e">
        <f>VLOOKUP($A25,GapMeasures!$A$2:$LA$3000,MATCH(E$2,GapMeasures!$A$2:$LA$2,0),FALSE)</f>
        <v>#N/A</v>
      </c>
      <c r="F25" s="74">
        <f>VLOOKUP($A25,InflationMeasures!$A$2:$LN$3000,MATCH(F$2,InflationMeasures!$A$2:$LN$2,0),FALSE)</f>
        <v>1.6749458667685735</v>
      </c>
      <c r="G25" s="23">
        <v>22143</v>
      </c>
      <c r="H25" s="22" t="e">
        <f t="shared" si="0"/>
        <v>#N/A</v>
      </c>
      <c r="I25" s="22">
        <f>VLOOKUP($A25,FedFundsRates!$A$2:$MM$3000,MATCH("FedFundsRate",FedFundsRates!$A$2:$MM$2,0),FALSE)</f>
        <v>2.936666666666667</v>
      </c>
      <c r="L25" s="12" t="s">
        <v>33</v>
      </c>
      <c r="M25" s="12" t="s">
        <v>61</v>
      </c>
      <c r="S25" s="2" t="s">
        <v>0</v>
      </c>
      <c r="T25" s="2" t="s">
        <v>35</v>
      </c>
    </row>
    <row r="26" spans="1:20" x14ac:dyDescent="0.3">
      <c r="A26" s="1">
        <v>22235</v>
      </c>
      <c r="B26" s="74">
        <f>VLOOKUP($A26,FedFundsRates!$A$2:$MM$3000,MATCH(B$2,FedFundsRates!$A$2:$MM$2,0),FALSE)</f>
        <v>2.936666666666667</v>
      </c>
      <c r="C26" s="74" t="e">
        <f>VLOOKUP($A26,NaturalRateMeasures!$A$2:$MK$3000,MATCH(C$2,NaturalRateMeasures!$A$2:$MK$2,0),FALSE)</f>
        <v>#N/A</v>
      </c>
      <c r="D26" s="74">
        <f>VLOOKUP($A26,InflationTargetMeasures!$A$2:$MM$3000,MATCH(D$2,InflationTargetMeasures!$A$2:$MM$2,0),FALSE)</f>
        <v>2</v>
      </c>
      <c r="E26" s="74" t="e">
        <f>VLOOKUP($A26,GapMeasures!$A$2:$LA$3000,MATCH(E$2,GapMeasures!$A$2:$LA$2,0),FALSE)</f>
        <v>#N/A</v>
      </c>
      <c r="F26" s="74">
        <f>VLOOKUP($A26,InflationMeasures!$A$2:$LN$3000,MATCH(F$2,InflationMeasures!$A$2:$LN$2,0),FALSE)</f>
        <v>1.4183499018552537</v>
      </c>
      <c r="G26" s="23">
        <v>22235</v>
      </c>
      <c r="H26" s="22" t="e">
        <f t="shared" si="0"/>
        <v>#N/A</v>
      </c>
      <c r="I26" s="22">
        <f>VLOOKUP($A26,FedFundsRates!$A$2:$MM$3000,MATCH("FedFundsRate",FedFundsRates!$A$2:$MM$2,0),FALSE)</f>
        <v>2.2966666666666669</v>
      </c>
      <c r="L26" s="12" t="s">
        <v>34</v>
      </c>
      <c r="M26" s="12" t="s">
        <v>62</v>
      </c>
      <c r="S26" s="2" t="s">
        <v>1</v>
      </c>
      <c r="T26" s="2" t="s">
        <v>36</v>
      </c>
    </row>
    <row r="27" spans="1:20" x14ac:dyDescent="0.3">
      <c r="A27" s="1">
        <v>22327</v>
      </c>
      <c r="B27" s="74">
        <f>VLOOKUP($A27,FedFundsRates!$A$2:$MM$3000,MATCH(B$2,FedFundsRates!$A$2:$MM$2,0),FALSE)</f>
        <v>2.2966666666666669</v>
      </c>
      <c r="C27" s="74" t="e">
        <f>VLOOKUP($A27,NaturalRateMeasures!$A$2:$MK$3000,MATCH(C$2,NaturalRateMeasures!$A$2:$MK$2,0),FALSE)</f>
        <v>#N/A</v>
      </c>
      <c r="D27" s="74">
        <f>VLOOKUP($A27,InflationTargetMeasures!$A$2:$MM$3000,MATCH(D$2,InflationTargetMeasures!$A$2:$MM$2,0),FALSE)</f>
        <v>2</v>
      </c>
      <c r="E27" s="74" t="e">
        <f>VLOOKUP($A27,GapMeasures!$A$2:$LA$3000,MATCH(E$2,GapMeasures!$A$2:$LA$2,0),FALSE)</f>
        <v>#N/A</v>
      </c>
      <c r="F27" s="74">
        <f>VLOOKUP($A27,InflationMeasures!$A$2:$LN$3000,MATCH(F$2,InflationMeasures!$A$2:$LN$2,0),FALSE)</f>
        <v>1.2750915288473719</v>
      </c>
      <c r="G27" s="23">
        <v>22327</v>
      </c>
      <c r="H27" s="22" t="e">
        <f t="shared" si="0"/>
        <v>#N/A</v>
      </c>
      <c r="I27" s="22">
        <f>VLOOKUP($A27,FedFundsRates!$A$2:$MM$3000,MATCH("FedFundsRate",FedFundsRates!$A$2:$MM$2,0),FALSE)</f>
        <v>2.0033333333333334</v>
      </c>
    </row>
    <row r="28" spans="1:20" x14ac:dyDescent="0.3">
      <c r="A28" s="1">
        <v>22416</v>
      </c>
      <c r="B28" s="74">
        <f>VLOOKUP($A28,FedFundsRates!$A$2:$MM$3000,MATCH(B$2,FedFundsRates!$A$2:$MM$2,0),FALSE)</f>
        <v>2.0033333333333334</v>
      </c>
      <c r="C28" s="74" t="e">
        <f>VLOOKUP($A28,NaturalRateMeasures!$A$2:$MK$3000,MATCH(C$2,NaturalRateMeasures!$A$2:$MK$2,0),FALSE)</f>
        <v>#N/A</v>
      </c>
      <c r="D28" s="74">
        <f>VLOOKUP($A28,InflationTargetMeasures!$A$2:$MM$3000,MATCH(D$2,InflationTargetMeasures!$A$2:$MM$2,0),FALSE)</f>
        <v>2</v>
      </c>
      <c r="E28" s="74" t="e">
        <f>VLOOKUP($A28,GapMeasures!$A$2:$LA$3000,MATCH(E$2,GapMeasures!$A$2:$LA$2,0),FALSE)</f>
        <v>#N/A</v>
      </c>
      <c r="F28" s="74">
        <f>VLOOKUP($A28,InflationMeasures!$A$2:$LN$3000,MATCH(F$2,InflationMeasures!$A$2:$LN$2,0),FALSE)</f>
        <v>1.2262608476921288</v>
      </c>
      <c r="G28" s="23">
        <v>22416</v>
      </c>
      <c r="H28" s="22" t="e">
        <f t="shared" si="0"/>
        <v>#N/A</v>
      </c>
      <c r="I28" s="22">
        <f>VLOOKUP($A28,FedFundsRates!$A$2:$MM$3000,MATCH("FedFundsRate",FedFundsRates!$A$2:$MM$2,0),FALSE)</f>
        <v>1.7333333333333332</v>
      </c>
      <c r="L28" s="17" t="s">
        <v>73</v>
      </c>
    </row>
    <row r="29" spans="1:20" x14ac:dyDescent="0.3">
      <c r="A29" s="1">
        <v>22508</v>
      </c>
      <c r="B29" s="74">
        <f>VLOOKUP($A29,FedFundsRates!$A$2:$MM$3000,MATCH(B$2,FedFundsRates!$A$2:$MM$2,0),FALSE)</f>
        <v>1.7333333333333332</v>
      </c>
      <c r="C29" s="74" t="e">
        <f>VLOOKUP($A29,NaturalRateMeasures!$A$2:$MK$3000,MATCH(C$2,NaturalRateMeasures!$A$2:$MK$2,0),FALSE)</f>
        <v>#N/A</v>
      </c>
      <c r="D29" s="74">
        <f>VLOOKUP($A29,InflationTargetMeasures!$A$2:$MM$3000,MATCH(D$2,InflationTargetMeasures!$A$2:$MM$2,0),FALSE)</f>
        <v>2</v>
      </c>
      <c r="E29" s="74" t="e">
        <f>VLOOKUP($A29,GapMeasures!$A$2:$LA$3000,MATCH(E$2,GapMeasures!$A$2:$LA$2,0),FALSE)</f>
        <v>#N/A</v>
      </c>
      <c r="F29" s="74">
        <f>VLOOKUP($A29,InflationMeasures!$A$2:$LN$3000,MATCH(F$2,InflationMeasures!$A$2:$LN$2,0),FALSE)</f>
        <v>1.2652677732539974</v>
      </c>
      <c r="G29" s="23">
        <v>22508</v>
      </c>
      <c r="H29" s="22" t="e">
        <f t="shared" si="0"/>
        <v>#N/A</v>
      </c>
      <c r="I29" s="22">
        <f>VLOOKUP($A29,FedFundsRates!$A$2:$MM$3000,MATCH("FedFundsRate",FedFundsRates!$A$2:$MM$2,0),FALSE)</f>
        <v>1.6833333333333333</v>
      </c>
      <c r="L29" s="18">
        <v>0</v>
      </c>
      <c r="Q29" s="6"/>
      <c r="R29" s="5" t="s">
        <v>66</v>
      </c>
      <c r="S29" s="5" t="s">
        <v>83</v>
      </c>
    </row>
    <row r="30" spans="1:20" x14ac:dyDescent="0.3">
      <c r="A30" s="1">
        <v>22600</v>
      </c>
      <c r="B30" s="74">
        <f>VLOOKUP($A30,FedFundsRates!$A$2:$MM$3000,MATCH(B$2,FedFundsRates!$A$2:$MM$2,0),FALSE)</f>
        <v>1.6833333333333333</v>
      </c>
      <c r="C30" s="74" t="e">
        <f>VLOOKUP($A30,NaturalRateMeasures!$A$2:$MK$3000,MATCH(C$2,NaturalRateMeasures!$A$2:$MK$2,0),FALSE)</f>
        <v>#N/A</v>
      </c>
      <c r="D30" s="74">
        <f>VLOOKUP($A30,InflationTargetMeasures!$A$2:$MM$3000,MATCH(D$2,InflationTargetMeasures!$A$2:$MM$2,0),FALSE)</f>
        <v>2</v>
      </c>
      <c r="E30" s="74" t="e">
        <f>VLOOKUP($A30,GapMeasures!$A$2:$LA$3000,MATCH(E$2,GapMeasures!$A$2:$LA$2,0),FALSE)</f>
        <v>#N/A</v>
      </c>
      <c r="F30" s="74">
        <f>VLOOKUP($A30,InflationMeasures!$A$2:$LN$3000,MATCH(F$2,InflationMeasures!$A$2:$LN$2,0),FALSE)</f>
        <v>1.1799962539801534</v>
      </c>
      <c r="G30" s="23">
        <v>22600</v>
      </c>
      <c r="H30" s="22" t="e">
        <f t="shared" si="0"/>
        <v>#N/A</v>
      </c>
      <c r="I30" s="22">
        <f>VLOOKUP($A30,FedFundsRates!$A$2:$MM$3000,MATCH("FedFundsRate",FedFundsRates!$A$2:$MM$2,0),FALSE)</f>
        <v>2.4</v>
      </c>
      <c r="L30" s="17" t="s">
        <v>74</v>
      </c>
      <c r="Q30" s="19">
        <f>FOMCTaylor93UR!Q30</f>
        <v>46249</v>
      </c>
      <c r="R30" s="20">
        <f>VLOOKUP(Q30,$G$2:$I$2470,2,FALSE)</f>
        <v>4.7960405974470355</v>
      </c>
      <c r="S30" s="20">
        <f>VLOOKUP(Q30,$G$2:$I$2470,3,FALSE)</f>
        <v>3.67</v>
      </c>
    </row>
    <row r="31" spans="1:20" x14ac:dyDescent="0.3">
      <c r="A31" s="1">
        <v>22692</v>
      </c>
      <c r="B31" s="74">
        <f>VLOOKUP($A31,FedFundsRates!$A$2:$MM$3000,MATCH(B$2,FedFundsRates!$A$2:$MM$2,0),FALSE)</f>
        <v>2.4</v>
      </c>
      <c r="C31" s="74" t="e">
        <f>VLOOKUP($A31,NaturalRateMeasures!$A$2:$MK$3000,MATCH(C$2,NaturalRateMeasures!$A$2:$MK$2,0),FALSE)</f>
        <v>#N/A</v>
      </c>
      <c r="D31" s="74">
        <f>VLOOKUP($A31,InflationTargetMeasures!$A$2:$MM$3000,MATCH(D$2,InflationTargetMeasures!$A$2:$MM$2,0),FALSE)</f>
        <v>2</v>
      </c>
      <c r="E31" s="74" t="e">
        <f>VLOOKUP($A31,GapMeasures!$A$2:$LA$3000,MATCH(E$2,GapMeasures!$A$2:$LA$2,0),FALSE)</f>
        <v>#N/A</v>
      </c>
      <c r="F31" s="74">
        <f>VLOOKUP($A31,InflationMeasures!$A$2:$LN$3000,MATCH(F$2,InflationMeasures!$A$2:$LN$2,0),FALSE)</f>
        <v>1.3836948391922066</v>
      </c>
      <c r="G31" s="23">
        <v>22692</v>
      </c>
      <c r="H31" s="22" t="e">
        <f t="shared" si="0"/>
        <v>#N/A</v>
      </c>
      <c r="I31" s="22">
        <f>VLOOKUP($A31,FedFundsRates!$A$2:$MM$3000,MATCH("FedFundsRate",FedFundsRates!$A$2:$MM$2,0),FALSE)</f>
        <v>2.4566666666666666</v>
      </c>
      <c r="L31" s="18">
        <v>1</v>
      </c>
      <c r="Q31" s="19">
        <f>FOMCTaylor93UR!Q31</f>
        <v>46341</v>
      </c>
      <c r="R31" s="20">
        <f>VLOOKUP(Q31,$G$2:$I$2470,2,FALSE)</f>
        <v>5.0651129086025621</v>
      </c>
      <c r="S31" s="20" t="e">
        <f>VLOOKUP(Q31,$G$2:$I$2470,3,FALSE)</f>
        <v>#N/A</v>
      </c>
    </row>
    <row r="32" spans="1:20" x14ac:dyDescent="0.3">
      <c r="A32" s="1">
        <v>22781</v>
      </c>
      <c r="B32" s="74">
        <f>VLOOKUP($A32,FedFundsRates!$A$2:$MM$3000,MATCH(B$2,FedFundsRates!$A$2:$MM$2,0),FALSE)</f>
        <v>2.4566666666666666</v>
      </c>
      <c r="C32" s="74" t="e">
        <f>VLOOKUP($A32,NaturalRateMeasures!$A$2:$MK$3000,MATCH(C$2,NaturalRateMeasures!$A$2:$MK$2,0),FALSE)</f>
        <v>#N/A</v>
      </c>
      <c r="D32" s="74">
        <f>VLOOKUP($A32,InflationTargetMeasures!$A$2:$MM$3000,MATCH(D$2,InflationTargetMeasures!$A$2:$MM$2,0),FALSE)</f>
        <v>2</v>
      </c>
      <c r="E32" s="74" t="e">
        <f>VLOOKUP($A32,GapMeasures!$A$2:$LA$3000,MATCH(E$2,GapMeasures!$A$2:$LA$2,0),FALSE)</f>
        <v>#N/A</v>
      </c>
      <c r="F32" s="74">
        <f>VLOOKUP($A32,InflationMeasures!$A$2:$LN$3000,MATCH(F$2,InflationMeasures!$A$2:$LN$2,0),FALSE)</f>
        <v>1.4350500093184948</v>
      </c>
      <c r="G32" s="23">
        <v>22781</v>
      </c>
      <c r="H32" s="22" t="e">
        <f t="shared" si="0"/>
        <v>#N/A</v>
      </c>
      <c r="I32" s="22">
        <f>VLOOKUP($A32,FedFundsRates!$A$2:$MM$3000,MATCH("FedFundsRate",FedFundsRates!$A$2:$MM$2,0),FALSE)</f>
        <v>2.6066666666666669</v>
      </c>
    </row>
    <row r="33" spans="1:9" x14ac:dyDescent="0.3">
      <c r="A33" s="1">
        <v>22873</v>
      </c>
      <c r="B33" s="74">
        <f>VLOOKUP($A33,FedFundsRates!$A$2:$MM$3000,MATCH(B$2,FedFundsRates!$A$2:$MM$2,0),FALSE)</f>
        <v>2.6066666666666669</v>
      </c>
      <c r="C33" s="74" t="e">
        <f>VLOOKUP($A33,NaturalRateMeasures!$A$2:$MK$3000,MATCH(C$2,NaturalRateMeasures!$A$2:$MK$2,0),FALSE)</f>
        <v>#N/A</v>
      </c>
      <c r="D33" s="74">
        <f>VLOOKUP($A33,InflationTargetMeasures!$A$2:$MM$3000,MATCH(D$2,InflationTargetMeasures!$A$2:$MM$2,0),FALSE)</f>
        <v>2</v>
      </c>
      <c r="E33" s="74" t="e">
        <f>VLOOKUP($A33,GapMeasures!$A$2:$LA$3000,MATCH(E$2,GapMeasures!$A$2:$LA$2,0),FALSE)</f>
        <v>#N/A</v>
      </c>
      <c r="F33" s="74">
        <f>VLOOKUP($A33,InflationMeasures!$A$2:$LN$3000,MATCH(F$2,InflationMeasures!$A$2:$LN$2,0),FALSE)</f>
        <v>1.3298694872270644</v>
      </c>
      <c r="G33" s="23">
        <v>22873</v>
      </c>
      <c r="H33" s="22" t="e">
        <f t="shared" si="0"/>
        <v>#N/A</v>
      </c>
      <c r="I33" s="22">
        <f>VLOOKUP($A33,FedFundsRates!$A$2:$MM$3000,MATCH("FedFundsRate",FedFundsRates!$A$2:$MM$2,0),FALSE)</f>
        <v>2.8466666666666671</v>
      </c>
    </row>
    <row r="34" spans="1:9" x14ac:dyDescent="0.3">
      <c r="A34" s="1">
        <v>22965</v>
      </c>
      <c r="B34" s="74">
        <f>VLOOKUP($A34,FedFundsRates!$A$2:$MM$3000,MATCH(B$2,FedFundsRates!$A$2:$MM$2,0),FALSE)</f>
        <v>2.8466666666666671</v>
      </c>
      <c r="C34" s="74" t="e">
        <f>VLOOKUP($A34,NaturalRateMeasures!$A$2:$MK$3000,MATCH(C$2,NaturalRateMeasures!$A$2:$MK$2,0),FALSE)</f>
        <v>#N/A</v>
      </c>
      <c r="D34" s="74">
        <f>VLOOKUP($A34,InflationTargetMeasures!$A$2:$MM$3000,MATCH(D$2,InflationTargetMeasures!$A$2:$MM$2,0),FALSE)</f>
        <v>2</v>
      </c>
      <c r="E34" s="74" t="e">
        <f>VLOOKUP($A34,GapMeasures!$A$2:$LA$3000,MATCH(E$2,GapMeasures!$A$2:$LA$2,0),FALSE)</f>
        <v>#N/A</v>
      </c>
      <c r="F34" s="74">
        <f>VLOOKUP($A34,InflationMeasures!$A$2:$LN$3000,MATCH(F$2,InflationMeasures!$A$2:$LN$2,0),FALSE)</f>
        <v>1.2773047019622341</v>
      </c>
      <c r="G34" s="23">
        <v>22965</v>
      </c>
      <c r="H34" s="22" t="e">
        <f t="shared" si="0"/>
        <v>#N/A</v>
      </c>
      <c r="I34" s="22">
        <f>VLOOKUP($A34,FedFundsRates!$A$2:$MM$3000,MATCH("FedFundsRate",FedFundsRates!$A$2:$MM$2,0),FALSE)</f>
        <v>2.9233333333333333</v>
      </c>
    </row>
    <row r="35" spans="1:9" x14ac:dyDescent="0.3">
      <c r="A35" s="1">
        <v>23057</v>
      </c>
      <c r="B35" s="74">
        <f>VLOOKUP($A35,FedFundsRates!$A$2:$MM$3000,MATCH(B$2,FedFundsRates!$A$2:$MM$2,0),FALSE)</f>
        <v>2.9233333333333333</v>
      </c>
      <c r="C35" s="74" t="e">
        <f>VLOOKUP($A35,NaturalRateMeasures!$A$2:$MK$3000,MATCH(C$2,NaturalRateMeasures!$A$2:$MK$2,0),FALSE)</f>
        <v>#N/A</v>
      </c>
      <c r="D35" s="74">
        <f>VLOOKUP($A35,InflationTargetMeasures!$A$2:$MM$3000,MATCH(D$2,InflationTargetMeasures!$A$2:$MM$2,0),FALSE)</f>
        <v>2</v>
      </c>
      <c r="E35" s="74" t="e">
        <f>VLOOKUP($A35,GapMeasures!$A$2:$LA$3000,MATCH(E$2,GapMeasures!$A$2:$LA$2,0),FALSE)</f>
        <v>#N/A</v>
      </c>
      <c r="F35" s="74">
        <f>VLOOKUP($A35,InflationMeasures!$A$2:$LN$3000,MATCH(F$2,InflationMeasures!$A$2:$LN$2,0),FALSE)</f>
        <v>1.2357063814090852</v>
      </c>
      <c r="G35" s="23">
        <v>23057</v>
      </c>
      <c r="H35" s="22" t="e">
        <f t="shared" si="0"/>
        <v>#N/A</v>
      </c>
      <c r="I35" s="22">
        <f>VLOOKUP($A35,FedFundsRates!$A$2:$MM$3000,MATCH("FedFundsRate",FedFundsRates!$A$2:$MM$2,0),FALSE)</f>
        <v>2.9666666666666668</v>
      </c>
    </row>
    <row r="36" spans="1:9" x14ac:dyDescent="0.3">
      <c r="A36" s="1">
        <v>23146</v>
      </c>
      <c r="B36" s="74">
        <f>VLOOKUP($A36,FedFundsRates!$A$2:$MM$3000,MATCH(B$2,FedFundsRates!$A$2:$MM$2,0),FALSE)</f>
        <v>2.9666666666666668</v>
      </c>
      <c r="C36" s="74" t="e">
        <f>VLOOKUP($A36,NaturalRateMeasures!$A$2:$MK$3000,MATCH(C$2,NaturalRateMeasures!$A$2:$MK$2,0),FALSE)</f>
        <v>#N/A</v>
      </c>
      <c r="D36" s="74">
        <f>VLOOKUP($A36,InflationTargetMeasures!$A$2:$MM$3000,MATCH(D$2,InflationTargetMeasures!$A$2:$MM$2,0),FALSE)</f>
        <v>2</v>
      </c>
      <c r="E36" s="74" t="e">
        <f>VLOOKUP($A36,GapMeasures!$A$2:$LA$3000,MATCH(E$2,GapMeasures!$A$2:$LA$2,0),FALSE)</f>
        <v>#N/A</v>
      </c>
      <c r="F36" s="74">
        <f>VLOOKUP($A36,InflationMeasures!$A$2:$LN$3000,MATCH(F$2,InflationMeasures!$A$2:$LN$2,0),FALSE)</f>
        <v>1.2310142087212261</v>
      </c>
      <c r="G36" s="23">
        <v>23146</v>
      </c>
      <c r="H36" s="22" t="e">
        <f t="shared" si="0"/>
        <v>#N/A</v>
      </c>
      <c r="I36" s="22">
        <f>VLOOKUP($A36,FedFundsRates!$A$2:$MM$3000,MATCH("FedFundsRate",FedFundsRates!$A$2:$MM$2,0),FALSE)</f>
        <v>2.9633333333333334</v>
      </c>
    </row>
    <row r="37" spans="1:9" x14ac:dyDescent="0.3">
      <c r="A37" s="1">
        <v>23238</v>
      </c>
      <c r="B37" s="74">
        <f>VLOOKUP($A37,FedFundsRates!$A$2:$MM$3000,MATCH(B$2,FedFundsRates!$A$2:$MM$2,0),FALSE)</f>
        <v>2.9633333333333334</v>
      </c>
      <c r="C37" s="74" t="e">
        <f>VLOOKUP($A37,NaturalRateMeasures!$A$2:$MK$3000,MATCH(C$2,NaturalRateMeasures!$A$2:$MK$2,0),FALSE)</f>
        <v>#N/A</v>
      </c>
      <c r="D37" s="74">
        <f>VLOOKUP($A37,InflationTargetMeasures!$A$2:$MM$3000,MATCH(D$2,InflationTargetMeasures!$A$2:$MM$2,0),FALSE)</f>
        <v>2</v>
      </c>
      <c r="E37" s="74" t="e">
        <f>VLOOKUP($A37,GapMeasures!$A$2:$LA$3000,MATCH(E$2,GapMeasures!$A$2:$LA$2,0),FALSE)</f>
        <v>#N/A</v>
      </c>
      <c r="F37" s="74">
        <f>VLOOKUP($A37,InflationMeasures!$A$2:$LN$3000,MATCH(F$2,InflationMeasures!$A$2:$LN$2,0),FALSE)</f>
        <v>1.2879990233182648</v>
      </c>
      <c r="G37" s="23">
        <v>23238</v>
      </c>
      <c r="H37" s="22" t="e">
        <f t="shared" si="0"/>
        <v>#N/A</v>
      </c>
      <c r="I37" s="22">
        <f>VLOOKUP($A37,FedFundsRates!$A$2:$MM$3000,MATCH("FedFundsRate",FedFundsRates!$A$2:$MM$2,0),FALSE)</f>
        <v>3.33</v>
      </c>
    </row>
    <row r="38" spans="1:9" x14ac:dyDescent="0.3">
      <c r="A38" s="1">
        <v>23330</v>
      </c>
      <c r="B38" s="74">
        <f>VLOOKUP($A38,FedFundsRates!$A$2:$MM$3000,MATCH(B$2,FedFundsRates!$A$2:$MM$2,0),FALSE)</f>
        <v>3.33</v>
      </c>
      <c r="C38" s="74" t="e">
        <f>VLOOKUP($A38,NaturalRateMeasures!$A$2:$MK$3000,MATCH(C$2,NaturalRateMeasures!$A$2:$MK$2,0),FALSE)</f>
        <v>#N/A</v>
      </c>
      <c r="D38" s="74">
        <f>VLOOKUP($A38,InflationTargetMeasures!$A$2:$MM$3000,MATCH(D$2,InflationTargetMeasures!$A$2:$MM$2,0),FALSE)</f>
        <v>2</v>
      </c>
      <c r="E38" s="74" t="e">
        <f>VLOOKUP($A38,GapMeasures!$A$2:$LA$3000,MATCH(E$2,GapMeasures!$A$2:$LA$2,0),FALSE)</f>
        <v>#N/A</v>
      </c>
      <c r="F38" s="74">
        <f>VLOOKUP($A38,InflationMeasures!$A$2:$LN$3000,MATCH(F$2,InflationMeasures!$A$2:$LN$2,0),FALSE)</f>
        <v>1.5841101565831739</v>
      </c>
      <c r="G38" s="23">
        <v>23330</v>
      </c>
      <c r="H38" s="22" t="e">
        <f t="shared" si="0"/>
        <v>#N/A</v>
      </c>
      <c r="I38" s="22">
        <f>VLOOKUP($A38,FedFundsRates!$A$2:$MM$3000,MATCH("FedFundsRate",FedFundsRates!$A$2:$MM$2,0),FALSE)</f>
        <v>3.4533333333333331</v>
      </c>
    </row>
    <row r="39" spans="1:9" x14ac:dyDescent="0.3">
      <c r="A39" s="1">
        <v>23422</v>
      </c>
      <c r="B39" s="74">
        <f>VLOOKUP($A39,FedFundsRates!$A$2:$MM$3000,MATCH(B$2,FedFundsRates!$A$2:$MM$2,0),FALSE)</f>
        <v>3.4533333333333331</v>
      </c>
      <c r="C39" s="74" t="e">
        <f>VLOOKUP($A39,NaturalRateMeasures!$A$2:$MK$3000,MATCH(C$2,NaturalRateMeasures!$A$2:$MK$2,0),FALSE)</f>
        <v>#N/A</v>
      </c>
      <c r="D39" s="74">
        <f>VLOOKUP($A39,InflationTargetMeasures!$A$2:$MM$3000,MATCH(D$2,InflationTargetMeasures!$A$2:$MM$2,0),FALSE)</f>
        <v>2</v>
      </c>
      <c r="E39" s="74" t="e">
        <f>VLOOKUP($A39,GapMeasures!$A$2:$LA$3000,MATCH(E$2,GapMeasures!$A$2:$LA$2,0),FALSE)</f>
        <v>#N/A</v>
      </c>
      <c r="F39" s="74">
        <f>VLOOKUP($A39,InflationMeasures!$A$2:$LN$3000,MATCH(F$2,InflationMeasures!$A$2:$LN$2,0),FALSE)</f>
        <v>1.6821521831541952</v>
      </c>
      <c r="G39" s="23">
        <v>23422</v>
      </c>
      <c r="H39" s="22" t="e">
        <f t="shared" si="0"/>
        <v>#N/A</v>
      </c>
      <c r="I39" s="22">
        <f>VLOOKUP($A39,FedFundsRates!$A$2:$MM$3000,MATCH("FedFundsRate",FedFundsRates!$A$2:$MM$2,0),FALSE)</f>
        <v>3.4633333333333334</v>
      </c>
    </row>
    <row r="40" spans="1:9" x14ac:dyDescent="0.3">
      <c r="A40" s="1">
        <v>23512</v>
      </c>
      <c r="B40" s="74">
        <f>VLOOKUP($A40,FedFundsRates!$A$2:$MM$3000,MATCH(B$2,FedFundsRates!$A$2:$MM$2,0),FALSE)</f>
        <v>3.4633333333333334</v>
      </c>
      <c r="C40" s="74" t="e">
        <f>VLOOKUP($A40,NaturalRateMeasures!$A$2:$MK$3000,MATCH(C$2,NaturalRateMeasures!$A$2:$MK$2,0),FALSE)</f>
        <v>#N/A</v>
      </c>
      <c r="D40" s="74">
        <f>VLOOKUP($A40,InflationTargetMeasures!$A$2:$MM$3000,MATCH(D$2,InflationTargetMeasures!$A$2:$MM$2,0),FALSE)</f>
        <v>2</v>
      </c>
      <c r="E40" s="74" t="e">
        <f>VLOOKUP($A40,GapMeasures!$A$2:$LA$3000,MATCH(E$2,GapMeasures!$A$2:$LA$2,0),FALSE)</f>
        <v>#N/A</v>
      </c>
      <c r="F40" s="74">
        <f>VLOOKUP($A40,InflationMeasures!$A$2:$LN$3000,MATCH(F$2,InflationMeasures!$A$2:$LN$2,0),FALSE)</f>
        <v>1.603242785407466</v>
      </c>
      <c r="G40" s="23">
        <v>23512</v>
      </c>
      <c r="H40" s="22" t="e">
        <f t="shared" si="0"/>
        <v>#N/A</v>
      </c>
      <c r="I40" s="22">
        <f>VLOOKUP($A40,FedFundsRates!$A$2:$MM$3000,MATCH("FedFundsRate",FedFundsRates!$A$2:$MM$2,0),FALSE)</f>
        <v>3.49</v>
      </c>
    </row>
    <row r="41" spans="1:9" x14ac:dyDescent="0.3">
      <c r="A41" s="1">
        <v>23604</v>
      </c>
      <c r="B41" s="74">
        <f>VLOOKUP($A41,FedFundsRates!$A$2:$MM$3000,MATCH(B$2,FedFundsRates!$A$2:$MM$2,0),FALSE)</f>
        <v>3.49</v>
      </c>
      <c r="C41" s="74" t="e">
        <f>VLOOKUP($A41,NaturalRateMeasures!$A$2:$MK$3000,MATCH(C$2,NaturalRateMeasures!$A$2:$MK$2,0),FALSE)</f>
        <v>#N/A</v>
      </c>
      <c r="D41" s="74">
        <f>VLOOKUP($A41,InflationTargetMeasures!$A$2:$MM$3000,MATCH(D$2,InflationTargetMeasures!$A$2:$MM$2,0),FALSE)</f>
        <v>2</v>
      </c>
      <c r="E41" s="74" t="e">
        <f>VLOOKUP($A41,GapMeasures!$A$2:$LA$3000,MATCH(E$2,GapMeasures!$A$2:$LA$2,0),FALSE)</f>
        <v>#N/A</v>
      </c>
      <c r="F41" s="74">
        <f>VLOOKUP($A41,InflationMeasures!$A$2:$LN$3000,MATCH(F$2,InflationMeasures!$A$2:$LN$2,0),FALSE)</f>
        <v>1.4885795214849562</v>
      </c>
      <c r="G41" s="23">
        <v>23604</v>
      </c>
      <c r="H41" s="22" t="e">
        <f t="shared" si="0"/>
        <v>#N/A</v>
      </c>
      <c r="I41" s="22">
        <f>VLOOKUP($A41,FedFundsRates!$A$2:$MM$3000,MATCH("FedFundsRate",FedFundsRates!$A$2:$MM$2,0),FALSE)</f>
        <v>3.456666666666667</v>
      </c>
    </row>
    <row r="42" spans="1:9" x14ac:dyDescent="0.3">
      <c r="A42" s="1">
        <v>23696</v>
      </c>
      <c r="B42" s="74">
        <f>VLOOKUP($A42,FedFundsRates!$A$2:$MM$3000,MATCH(B$2,FedFundsRates!$A$2:$MM$2,0),FALSE)</f>
        <v>3.456666666666667</v>
      </c>
      <c r="C42" s="74" t="e">
        <f>VLOOKUP($A42,NaturalRateMeasures!$A$2:$MK$3000,MATCH(C$2,NaturalRateMeasures!$A$2:$MK$2,0),FALSE)</f>
        <v>#N/A</v>
      </c>
      <c r="D42" s="74">
        <f>VLOOKUP($A42,InflationTargetMeasures!$A$2:$MM$3000,MATCH(D$2,InflationTargetMeasures!$A$2:$MM$2,0),FALSE)</f>
        <v>2</v>
      </c>
      <c r="E42" s="74" t="e">
        <f>VLOOKUP($A42,GapMeasures!$A$2:$LA$3000,MATCH(E$2,GapMeasures!$A$2:$LA$2,0),FALSE)</f>
        <v>#N/A</v>
      </c>
      <c r="F42" s="74">
        <f>VLOOKUP($A42,InflationMeasures!$A$2:$LN$3000,MATCH(F$2,InflationMeasures!$A$2:$LN$2,0),FALSE)</f>
        <v>1.259521381874884</v>
      </c>
      <c r="G42" s="23">
        <v>23696</v>
      </c>
      <c r="H42" s="22" t="e">
        <f t="shared" si="0"/>
        <v>#N/A</v>
      </c>
      <c r="I42" s="22">
        <f>VLOOKUP($A42,FedFundsRates!$A$2:$MM$3000,MATCH("FedFundsRate",FedFundsRates!$A$2:$MM$2,0),FALSE)</f>
        <v>3.5766666666666667</v>
      </c>
    </row>
    <row r="43" spans="1:9" x14ac:dyDescent="0.3">
      <c r="A43" s="1">
        <v>23788</v>
      </c>
      <c r="B43" s="74">
        <f>VLOOKUP($A43,FedFundsRates!$A$2:$MM$3000,MATCH(B$2,FedFundsRates!$A$2:$MM$2,0),FALSE)</f>
        <v>3.5766666666666667</v>
      </c>
      <c r="C43" s="74" t="e">
        <f>VLOOKUP($A43,NaturalRateMeasures!$A$2:$MK$3000,MATCH(C$2,NaturalRateMeasures!$A$2:$MK$2,0),FALSE)</f>
        <v>#N/A</v>
      </c>
      <c r="D43" s="74">
        <f>VLOOKUP($A43,InflationTargetMeasures!$A$2:$MM$3000,MATCH(D$2,InflationTargetMeasures!$A$2:$MM$2,0),FALSE)</f>
        <v>2</v>
      </c>
      <c r="E43" s="74" t="e">
        <f>VLOOKUP($A43,GapMeasures!$A$2:$LA$3000,MATCH(E$2,GapMeasures!$A$2:$LA$2,0),FALSE)</f>
        <v>#N/A</v>
      </c>
      <c r="F43" s="74">
        <f>VLOOKUP($A43,InflationMeasures!$A$2:$LN$3000,MATCH(F$2,InflationMeasures!$A$2:$LN$2,0),FALSE)</f>
        <v>1.2123745819397902</v>
      </c>
      <c r="G43" s="23">
        <v>23788</v>
      </c>
      <c r="H43" s="22" t="e">
        <f t="shared" si="0"/>
        <v>#N/A</v>
      </c>
      <c r="I43" s="22">
        <f>VLOOKUP($A43,FedFundsRates!$A$2:$MM$3000,MATCH("FedFundsRate",FedFundsRates!$A$2:$MM$2,0),FALSE)</f>
        <v>3.9766666666666666</v>
      </c>
    </row>
    <row r="44" spans="1:9" x14ac:dyDescent="0.3">
      <c r="A44" s="1">
        <v>23877</v>
      </c>
      <c r="B44" s="74">
        <f>VLOOKUP($A44,FedFundsRates!$A$2:$MM$3000,MATCH(B$2,FedFundsRates!$A$2:$MM$2,0),FALSE)</f>
        <v>3.9766666666666666</v>
      </c>
      <c r="C44" s="74" t="e">
        <f>VLOOKUP($A44,NaturalRateMeasures!$A$2:$MK$3000,MATCH(C$2,NaturalRateMeasures!$A$2:$MK$2,0),FALSE)</f>
        <v>#N/A</v>
      </c>
      <c r="D44" s="74">
        <f>VLOOKUP($A44,InflationTargetMeasures!$A$2:$MM$3000,MATCH(D$2,InflationTargetMeasures!$A$2:$MM$2,0),FALSE)</f>
        <v>2</v>
      </c>
      <c r="E44" s="74" t="e">
        <f>VLOOKUP($A44,GapMeasures!$A$2:$LA$3000,MATCH(E$2,GapMeasures!$A$2:$LA$2,0),FALSE)</f>
        <v>#N/A</v>
      </c>
      <c r="F44" s="74">
        <f>VLOOKUP($A44,InflationMeasures!$A$2:$LN$3000,MATCH(F$2,InflationMeasures!$A$2:$LN$2,0),FALSE)</f>
        <v>1.220674050256032</v>
      </c>
      <c r="G44" s="23">
        <v>23877</v>
      </c>
      <c r="H44" s="22" t="e">
        <f t="shared" si="0"/>
        <v>#N/A</v>
      </c>
      <c r="I44" s="22">
        <f>VLOOKUP($A44,FedFundsRates!$A$2:$MM$3000,MATCH("FedFundsRate",FedFundsRates!$A$2:$MM$2,0),FALSE)</f>
        <v>4.0799999999999992</v>
      </c>
    </row>
    <row r="45" spans="1:9" x14ac:dyDescent="0.3">
      <c r="A45" s="1">
        <v>23969</v>
      </c>
      <c r="B45" s="74">
        <f>VLOOKUP($A45,FedFundsRates!$A$2:$MM$3000,MATCH(B$2,FedFundsRates!$A$2:$MM$2,0),FALSE)</f>
        <v>4.0799999999999992</v>
      </c>
      <c r="C45" s="74" t="e">
        <f>VLOOKUP($A45,NaturalRateMeasures!$A$2:$MK$3000,MATCH(C$2,NaturalRateMeasures!$A$2:$MK$2,0),FALSE)</f>
        <v>#N/A</v>
      </c>
      <c r="D45" s="74">
        <f>VLOOKUP($A45,InflationTargetMeasures!$A$2:$MM$3000,MATCH(D$2,InflationTargetMeasures!$A$2:$MM$2,0),FALSE)</f>
        <v>2</v>
      </c>
      <c r="E45" s="74" t="e">
        <f>VLOOKUP($A45,GapMeasures!$A$2:$LA$3000,MATCH(E$2,GapMeasures!$A$2:$LA$2,0),FALSE)</f>
        <v>#N/A</v>
      </c>
      <c r="F45" s="74">
        <f>VLOOKUP($A45,InflationMeasures!$A$2:$LN$3000,MATCH(F$2,InflationMeasures!$A$2:$LN$2,0),FALSE)</f>
        <v>1.2589073634204251</v>
      </c>
      <c r="G45" s="23">
        <v>23969</v>
      </c>
      <c r="H45" s="22" t="e">
        <f t="shared" si="0"/>
        <v>#N/A</v>
      </c>
      <c r="I45" s="22">
        <f>VLOOKUP($A45,FedFundsRates!$A$2:$MM$3000,MATCH("FedFundsRate",FedFundsRates!$A$2:$MM$2,0),FALSE)</f>
        <v>4.0766666666666671</v>
      </c>
    </row>
    <row r="46" spans="1:9" x14ac:dyDescent="0.3">
      <c r="A46" s="1">
        <v>24061</v>
      </c>
      <c r="B46" s="74">
        <f>VLOOKUP($A46,FedFundsRates!$A$2:$MM$3000,MATCH(B$2,FedFundsRates!$A$2:$MM$2,0),FALSE)</f>
        <v>4.0766666666666671</v>
      </c>
      <c r="C46" s="74" t="e">
        <f>VLOOKUP($A46,NaturalRateMeasures!$A$2:$MK$3000,MATCH(C$2,NaturalRateMeasures!$A$2:$MK$2,0),FALSE)</f>
        <v>#N/A</v>
      </c>
      <c r="D46" s="74">
        <f>VLOOKUP($A46,InflationTargetMeasures!$A$2:$MM$3000,MATCH(D$2,InflationTargetMeasures!$A$2:$MM$2,0),FALSE)</f>
        <v>2</v>
      </c>
      <c r="E46" s="74" t="e">
        <f>VLOOKUP($A46,GapMeasures!$A$2:$LA$3000,MATCH(E$2,GapMeasures!$A$2:$LA$2,0),FALSE)</f>
        <v>#N/A</v>
      </c>
      <c r="F46" s="74">
        <f>VLOOKUP($A46,InflationMeasures!$A$2:$LN$3000,MATCH(F$2,InflationMeasures!$A$2:$LN$2,0),FALSE)</f>
        <v>1.3386246520168399</v>
      </c>
      <c r="G46" s="23">
        <v>24061</v>
      </c>
      <c r="H46" s="22" t="e">
        <f t="shared" si="0"/>
        <v>#N/A</v>
      </c>
      <c r="I46" s="22">
        <f>VLOOKUP($A46,FedFundsRates!$A$2:$MM$3000,MATCH("FedFundsRate",FedFundsRates!$A$2:$MM$2,0),FALSE)</f>
        <v>4.166666666666667</v>
      </c>
    </row>
    <row r="47" spans="1:9" x14ac:dyDescent="0.3">
      <c r="A47" s="1">
        <v>24153</v>
      </c>
      <c r="B47" s="74">
        <f>VLOOKUP($A47,FedFundsRates!$A$2:$MM$3000,MATCH(B$2,FedFundsRates!$A$2:$MM$2,0),FALSE)</f>
        <v>4.166666666666667</v>
      </c>
      <c r="C47" s="74" t="e">
        <f>VLOOKUP($A47,NaturalRateMeasures!$A$2:$MK$3000,MATCH(C$2,NaturalRateMeasures!$A$2:$MK$2,0),FALSE)</f>
        <v>#N/A</v>
      </c>
      <c r="D47" s="74">
        <f>VLOOKUP($A47,InflationTargetMeasures!$A$2:$MM$3000,MATCH(D$2,InflationTargetMeasures!$A$2:$MM$2,0),FALSE)</f>
        <v>2</v>
      </c>
      <c r="E47" s="74" t="e">
        <f>VLOOKUP($A47,GapMeasures!$A$2:$LA$3000,MATCH(E$2,GapMeasures!$A$2:$LA$2,0),FALSE)</f>
        <v>#N/A</v>
      </c>
      <c r="F47" s="74">
        <f>VLOOKUP($A47,InflationMeasures!$A$2:$LN$3000,MATCH(F$2,InflationMeasures!$A$2:$LN$2,0),FALSE)</f>
        <v>1.4633858500029628</v>
      </c>
      <c r="G47" s="23">
        <v>24153</v>
      </c>
      <c r="H47" s="22" t="e">
        <f t="shared" si="0"/>
        <v>#N/A</v>
      </c>
      <c r="I47" s="22">
        <f>VLOOKUP($A47,FedFundsRates!$A$2:$MM$3000,MATCH("FedFundsRate",FedFundsRates!$A$2:$MM$2,0),FALSE)</f>
        <v>4.5599999999999996</v>
      </c>
    </row>
    <row r="48" spans="1:9" x14ac:dyDescent="0.3">
      <c r="A48" s="1">
        <v>24242</v>
      </c>
      <c r="B48" s="74">
        <f>VLOOKUP($A48,FedFundsRates!$A$2:$MM$3000,MATCH(B$2,FedFundsRates!$A$2:$MM$2,0),FALSE)</f>
        <v>4.5599999999999996</v>
      </c>
      <c r="C48" s="74" t="e">
        <f>VLOOKUP($A48,NaturalRateMeasures!$A$2:$MK$3000,MATCH(C$2,NaturalRateMeasures!$A$2:$MK$2,0),FALSE)</f>
        <v>#N/A</v>
      </c>
      <c r="D48" s="74">
        <f>VLOOKUP($A48,InflationTargetMeasures!$A$2:$MM$3000,MATCH(D$2,InflationTargetMeasures!$A$2:$MM$2,0),FALSE)</f>
        <v>2</v>
      </c>
      <c r="E48" s="74" t="e">
        <f>VLOOKUP($A48,GapMeasures!$A$2:$LA$3000,MATCH(E$2,GapMeasures!$A$2:$LA$2,0),FALSE)</f>
        <v>#N/A</v>
      </c>
      <c r="F48" s="74">
        <f>VLOOKUP($A48,InflationMeasures!$A$2:$LN$3000,MATCH(F$2,InflationMeasures!$A$2:$LN$2,0),FALSE)</f>
        <v>1.9707041590681929</v>
      </c>
      <c r="G48" s="23">
        <v>24242</v>
      </c>
      <c r="H48" s="22" t="e">
        <f t="shared" si="0"/>
        <v>#N/A</v>
      </c>
      <c r="I48" s="22">
        <f>VLOOKUP($A48,FedFundsRates!$A$2:$MM$3000,MATCH("FedFundsRate",FedFundsRates!$A$2:$MM$2,0),FALSE)</f>
        <v>4.9133333333333331</v>
      </c>
    </row>
    <row r="49" spans="1:9" x14ac:dyDescent="0.3">
      <c r="A49" s="1">
        <v>24334</v>
      </c>
      <c r="B49" s="74">
        <f>VLOOKUP($A49,FedFundsRates!$A$2:$MM$3000,MATCH(B$2,FedFundsRates!$A$2:$MM$2,0),FALSE)</f>
        <v>4.9133333333333331</v>
      </c>
      <c r="C49" s="74" t="e">
        <f>VLOOKUP($A49,NaturalRateMeasures!$A$2:$MK$3000,MATCH(C$2,NaturalRateMeasures!$A$2:$MK$2,0),FALSE)</f>
        <v>#N/A</v>
      </c>
      <c r="D49" s="74">
        <f>VLOOKUP($A49,InflationTargetMeasures!$A$2:$MM$3000,MATCH(D$2,InflationTargetMeasures!$A$2:$MM$2,0),FALSE)</f>
        <v>2</v>
      </c>
      <c r="E49" s="74" t="e">
        <f>VLOOKUP($A49,GapMeasures!$A$2:$LA$3000,MATCH(E$2,GapMeasures!$A$2:$LA$2,0),FALSE)</f>
        <v>#N/A</v>
      </c>
      <c r="F49" s="74">
        <f>VLOOKUP($A49,InflationMeasures!$A$2:$LN$3000,MATCH(F$2,InflationMeasures!$A$2:$LN$2,0),FALSE)</f>
        <v>2.4923762608491717</v>
      </c>
      <c r="G49" s="23">
        <v>24334</v>
      </c>
      <c r="H49" s="22" t="e">
        <f t="shared" si="0"/>
        <v>#N/A</v>
      </c>
      <c r="I49" s="22">
        <f>VLOOKUP($A49,FedFundsRates!$A$2:$MM$3000,MATCH("FedFundsRate",FedFundsRates!$A$2:$MM$2,0),FALSE)</f>
        <v>5.41</v>
      </c>
    </row>
    <row r="50" spans="1:9" x14ac:dyDescent="0.3">
      <c r="A50" s="1">
        <v>24426</v>
      </c>
      <c r="B50" s="74">
        <f>VLOOKUP($A50,FedFundsRates!$A$2:$MM$3000,MATCH(B$2,FedFundsRates!$A$2:$MM$2,0),FALSE)</f>
        <v>5.41</v>
      </c>
      <c r="C50" s="74" t="e">
        <f>VLOOKUP($A50,NaturalRateMeasures!$A$2:$MK$3000,MATCH(C$2,NaturalRateMeasures!$A$2:$MK$2,0),FALSE)</f>
        <v>#N/A</v>
      </c>
      <c r="D50" s="74">
        <f>VLOOKUP($A50,InflationTargetMeasures!$A$2:$MM$3000,MATCH(D$2,InflationTargetMeasures!$A$2:$MM$2,0),FALSE)</f>
        <v>2</v>
      </c>
      <c r="E50" s="74" t="e">
        <f>VLOOKUP($A50,GapMeasures!$A$2:$LA$3000,MATCH(E$2,GapMeasures!$A$2:$LA$2,0),FALSE)</f>
        <v>#N/A</v>
      </c>
      <c r="F50" s="74">
        <f>VLOOKUP($A50,InflationMeasures!$A$2:$LN$3000,MATCH(F$2,InflationMeasures!$A$2:$LN$2,0),FALSE)</f>
        <v>3.0334911450113911</v>
      </c>
      <c r="G50" s="23">
        <v>24426</v>
      </c>
      <c r="H50" s="22" t="e">
        <f t="shared" si="0"/>
        <v>#N/A</v>
      </c>
      <c r="I50" s="22">
        <f>VLOOKUP($A50,FedFundsRates!$A$2:$MM$3000,MATCH("FedFundsRate",FedFundsRates!$A$2:$MM$2,0),FALSE)</f>
        <v>5.5633333333333326</v>
      </c>
    </row>
    <row r="51" spans="1:9" x14ac:dyDescent="0.3">
      <c r="A51" s="1">
        <v>24518</v>
      </c>
      <c r="B51" s="74">
        <f>VLOOKUP($A51,FedFundsRates!$A$2:$MM$3000,MATCH(B$2,FedFundsRates!$A$2:$MM$2,0),FALSE)</f>
        <v>5.5633333333333326</v>
      </c>
      <c r="C51" s="74" t="e">
        <f>VLOOKUP($A51,NaturalRateMeasures!$A$2:$MK$3000,MATCH(C$2,NaturalRateMeasures!$A$2:$MK$2,0),FALSE)</f>
        <v>#N/A</v>
      </c>
      <c r="D51" s="74">
        <f>VLOOKUP($A51,InflationTargetMeasures!$A$2:$MM$3000,MATCH(D$2,InflationTargetMeasures!$A$2:$MM$2,0),FALSE)</f>
        <v>2</v>
      </c>
      <c r="E51" s="74" t="e">
        <f>VLOOKUP($A51,GapMeasures!$A$2:$LA$3000,MATCH(E$2,GapMeasures!$A$2:$LA$2,0),FALSE)</f>
        <v>#N/A</v>
      </c>
      <c r="F51" s="74">
        <f>VLOOKUP($A51,InflationMeasures!$A$2:$LN$3000,MATCH(F$2,InflationMeasures!$A$2:$LN$2,0),FALSE)</f>
        <v>3.0822913637685412</v>
      </c>
      <c r="G51" s="23">
        <v>24518</v>
      </c>
      <c r="H51" s="22" t="e">
        <f t="shared" si="0"/>
        <v>#N/A</v>
      </c>
      <c r="I51" s="22">
        <f>VLOOKUP($A51,FedFundsRates!$A$2:$MM$3000,MATCH("FedFundsRate",FedFundsRates!$A$2:$MM$2,0),FALSE)</f>
        <v>4.8233333333333341</v>
      </c>
    </row>
    <row r="52" spans="1:9" x14ac:dyDescent="0.3">
      <c r="A52" s="1">
        <v>24607</v>
      </c>
      <c r="B52" s="74">
        <f>VLOOKUP($A52,FedFundsRates!$A$2:$MM$3000,MATCH(B$2,FedFundsRates!$A$2:$MM$2,0),FALSE)</f>
        <v>4.8233333333333341</v>
      </c>
      <c r="C52" s="74" t="e">
        <f>VLOOKUP($A52,NaturalRateMeasures!$A$2:$MK$3000,MATCH(C$2,NaturalRateMeasures!$A$2:$MK$2,0),FALSE)</f>
        <v>#N/A</v>
      </c>
      <c r="D52" s="74">
        <f>VLOOKUP($A52,InflationTargetMeasures!$A$2:$MM$3000,MATCH(D$2,InflationTargetMeasures!$A$2:$MM$2,0),FALSE)</f>
        <v>2</v>
      </c>
      <c r="E52" s="74" t="e">
        <f>VLOOKUP($A52,GapMeasures!$A$2:$LA$3000,MATCH(E$2,GapMeasures!$A$2:$LA$2,0),FALSE)</f>
        <v>#N/A</v>
      </c>
      <c r="F52" s="74">
        <f>VLOOKUP($A52,InflationMeasures!$A$2:$LN$3000,MATCH(F$2,InflationMeasures!$A$2:$LN$2,0),FALSE)</f>
        <v>2.9421945309795916</v>
      </c>
      <c r="G52" s="23">
        <v>24607</v>
      </c>
      <c r="H52" s="22" t="e">
        <f t="shared" si="0"/>
        <v>#N/A</v>
      </c>
      <c r="I52" s="22">
        <f>VLOOKUP($A52,FedFundsRates!$A$2:$MM$3000,MATCH("FedFundsRate",FedFundsRates!$A$2:$MM$2,0),FALSE)</f>
        <v>3.99</v>
      </c>
    </row>
    <row r="53" spans="1:9" x14ac:dyDescent="0.3">
      <c r="A53" s="1">
        <v>24699</v>
      </c>
      <c r="B53" s="74">
        <f>VLOOKUP($A53,FedFundsRates!$A$2:$MM$3000,MATCH(B$2,FedFundsRates!$A$2:$MM$2,0),FALSE)</f>
        <v>3.99</v>
      </c>
      <c r="C53" s="74" t="e">
        <f>VLOOKUP($A53,NaturalRateMeasures!$A$2:$MK$3000,MATCH(C$2,NaturalRateMeasures!$A$2:$MK$2,0),FALSE)</f>
        <v>#N/A</v>
      </c>
      <c r="D53" s="74">
        <f>VLOOKUP($A53,InflationTargetMeasures!$A$2:$MM$3000,MATCH(D$2,InflationTargetMeasures!$A$2:$MM$2,0),FALSE)</f>
        <v>2</v>
      </c>
      <c r="E53" s="74" t="e">
        <f>VLOOKUP($A53,GapMeasures!$A$2:$LA$3000,MATCH(E$2,GapMeasures!$A$2:$LA$2,0),FALSE)</f>
        <v>#N/A</v>
      </c>
      <c r="F53" s="74">
        <f>VLOOKUP($A53,InflationMeasures!$A$2:$LN$3000,MATCH(F$2,InflationMeasures!$A$2:$LN$2,0),FALSE)</f>
        <v>3.0268352692109701</v>
      </c>
      <c r="G53" s="23">
        <v>24699</v>
      </c>
      <c r="H53" s="22" t="e">
        <f t="shared" si="0"/>
        <v>#N/A</v>
      </c>
      <c r="I53" s="22">
        <f>VLOOKUP($A53,FedFundsRates!$A$2:$MM$3000,MATCH("FedFundsRate",FedFundsRates!$A$2:$MM$2,0),FALSE)</f>
        <v>3.8933333333333331</v>
      </c>
    </row>
    <row r="54" spans="1:9" x14ac:dyDescent="0.3">
      <c r="A54" s="1">
        <v>24791</v>
      </c>
      <c r="B54" s="74">
        <f>VLOOKUP($A54,FedFundsRates!$A$2:$MM$3000,MATCH(B$2,FedFundsRates!$A$2:$MM$2,0),FALSE)</f>
        <v>3.8933333333333331</v>
      </c>
      <c r="C54" s="74" t="e">
        <f>VLOOKUP($A54,NaturalRateMeasures!$A$2:$MK$3000,MATCH(C$2,NaturalRateMeasures!$A$2:$MK$2,0),FALSE)</f>
        <v>#N/A</v>
      </c>
      <c r="D54" s="74">
        <f>VLOOKUP($A54,InflationTargetMeasures!$A$2:$MM$3000,MATCH(D$2,InflationTargetMeasures!$A$2:$MM$2,0),FALSE)</f>
        <v>2</v>
      </c>
      <c r="E54" s="74" t="e">
        <f>VLOOKUP($A54,GapMeasures!$A$2:$LA$3000,MATCH(E$2,GapMeasures!$A$2:$LA$2,0),FALSE)</f>
        <v>#N/A</v>
      </c>
      <c r="F54" s="74">
        <f>VLOOKUP($A54,InflationMeasures!$A$2:$LN$3000,MATCH(F$2,InflationMeasures!$A$2:$LN$2,0),FALSE)</f>
        <v>3.1767642387111383</v>
      </c>
      <c r="G54" s="23">
        <v>24791</v>
      </c>
      <c r="H54" s="22" t="e">
        <f t="shared" si="0"/>
        <v>#N/A</v>
      </c>
      <c r="I54" s="22">
        <f>VLOOKUP($A54,FedFundsRates!$A$2:$MM$3000,MATCH("FedFundsRate",FedFundsRates!$A$2:$MM$2,0),FALSE)</f>
        <v>4.1733333333333329</v>
      </c>
    </row>
    <row r="55" spans="1:9" x14ac:dyDescent="0.3">
      <c r="A55" s="1">
        <v>24883</v>
      </c>
      <c r="B55" s="74">
        <f>VLOOKUP($A55,FedFundsRates!$A$2:$MM$3000,MATCH(B$2,FedFundsRates!$A$2:$MM$2,0),FALSE)</f>
        <v>4.1733333333333329</v>
      </c>
      <c r="C55" s="74" t="e">
        <f>VLOOKUP($A55,NaturalRateMeasures!$A$2:$MK$3000,MATCH(C$2,NaturalRateMeasures!$A$2:$MK$2,0),FALSE)</f>
        <v>#N/A</v>
      </c>
      <c r="D55" s="74">
        <f>VLOOKUP($A55,InflationTargetMeasures!$A$2:$MM$3000,MATCH(D$2,InflationTargetMeasures!$A$2:$MM$2,0),FALSE)</f>
        <v>2</v>
      </c>
      <c r="E55" s="74" t="e">
        <f>VLOOKUP($A55,GapMeasures!$A$2:$LA$3000,MATCH(E$2,GapMeasures!$A$2:$LA$2,0),FALSE)</f>
        <v>#N/A</v>
      </c>
      <c r="F55" s="74">
        <f>VLOOKUP($A55,InflationMeasures!$A$2:$LN$3000,MATCH(F$2,InflationMeasures!$A$2:$LN$2,0),FALSE)</f>
        <v>3.7799717912552877</v>
      </c>
      <c r="G55" s="23">
        <v>24883</v>
      </c>
      <c r="H55" s="22" t="e">
        <f t="shared" si="0"/>
        <v>#N/A</v>
      </c>
      <c r="I55" s="22">
        <f>VLOOKUP($A55,FedFundsRates!$A$2:$MM$3000,MATCH("FedFundsRate",FedFundsRates!$A$2:$MM$2,0),FALSE)</f>
        <v>4.79</v>
      </c>
    </row>
    <row r="56" spans="1:9" x14ac:dyDescent="0.3">
      <c r="A56" s="1">
        <v>24973</v>
      </c>
      <c r="B56" s="74">
        <f>VLOOKUP($A56,FedFundsRates!$A$2:$MM$3000,MATCH(B$2,FedFundsRates!$A$2:$MM$2,0),FALSE)</f>
        <v>4.79</v>
      </c>
      <c r="C56" s="74" t="e">
        <f>VLOOKUP($A56,NaturalRateMeasures!$A$2:$MK$3000,MATCH(C$2,NaturalRateMeasures!$A$2:$MK$2,0),FALSE)</f>
        <v>#N/A</v>
      </c>
      <c r="D56" s="74">
        <f>VLOOKUP($A56,InflationTargetMeasures!$A$2:$MM$3000,MATCH(D$2,InflationTargetMeasures!$A$2:$MM$2,0),FALSE)</f>
        <v>2</v>
      </c>
      <c r="E56" s="74" t="e">
        <f>VLOOKUP($A56,GapMeasures!$A$2:$LA$3000,MATCH(E$2,GapMeasures!$A$2:$LA$2,0),FALSE)</f>
        <v>#N/A</v>
      </c>
      <c r="F56" s="74">
        <f>VLOOKUP($A56,InflationMeasures!$A$2:$LN$3000,MATCH(F$2,InflationMeasures!$A$2:$LN$2,0),FALSE)</f>
        <v>4.2871553463349032</v>
      </c>
      <c r="G56" s="23">
        <v>24973</v>
      </c>
      <c r="H56" s="22" t="e">
        <f t="shared" si="0"/>
        <v>#N/A</v>
      </c>
      <c r="I56" s="22">
        <f>VLOOKUP($A56,FedFundsRates!$A$2:$MM$3000,MATCH("FedFundsRate",FedFundsRates!$A$2:$MM$2,0),FALSE)</f>
        <v>5.9833333333333334</v>
      </c>
    </row>
    <row r="57" spans="1:9" x14ac:dyDescent="0.3">
      <c r="A57" s="1">
        <v>25065</v>
      </c>
      <c r="B57" s="74">
        <f>VLOOKUP($A57,FedFundsRates!$A$2:$MM$3000,MATCH(B$2,FedFundsRates!$A$2:$MM$2,0),FALSE)</f>
        <v>5.9833333333333334</v>
      </c>
      <c r="C57" s="74" t="e">
        <f>VLOOKUP($A57,NaturalRateMeasures!$A$2:$MK$3000,MATCH(C$2,NaturalRateMeasures!$A$2:$MK$2,0),FALSE)</f>
        <v>#N/A</v>
      </c>
      <c r="D57" s="74">
        <f>VLOOKUP($A57,InflationTargetMeasures!$A$2:$MM$3000,MATCH(D$2,InflationTargetMeasures!$A$2:$MM$2,0),FALSE)</f>
        <v>2</v>
      </c>
      <c r="E57" s="74" t="e">
        <f>VLOOKUP($A57,GapMeasures!$A$2:$LA$3000,MATCH(E$2,GapMeasures!$A$2:$LA$2,0),FALSE)</f>
        <v>#N/A</v>
      </c>
      <c r="F57" s="74">
        <f>VLOOKUP($A57,InflationMeasures!$A$2:$LN$3000,MATCH(F$2,InflationMeasures!$A$2:$LN$2,0),FALSE)</f>
        <v>4.504054204154162</v>
      </c>
      <c r="G57" s="23">
        <v>25065</v>
      </c>
      <c r="H57" s="22" t="e">
        <f t="shared" si="0"/>
        <v>#N/A</v>
      </c>
      <c r="I57" s="22">
        <f>VLOOKUP($A57,FedFundsRates!$A$2:$MM$3000,MATCH("FedFundsRate",FedFundsRates!$A$2:$MM$2,0),FALSE)</f>
        <v>5.9466666666666663</v>
      </c>
    </row>
    <row r="58" spans="1:9" x14ac:dyDescent="0.3">
      <c r="A58" s="1">
        <v>25157</v>
      </c>
      <c r="B58" s="74">
        <f>VLOOKUP($A58,FedFundsRates!$A$2:$MM$3000,MATCH(B$2,FedFundsRates!$A$2:$MM$2,0),FALSE)</f>
        <v>5.9466666666666663</v>
      </c>
      <c r="C58" s="74" t="e">
        <f>VLOOKUP($A58,NaturalRateMeasures!$A$2:$MK$3000,MATCH(C$2,NaturalRateMeasures!$A$2:$MK$2,0),FALSE)</f>
        <v>#N/A</v>
      </c>
      <c r="D58" s="74">
        <f>VLOOKUP($A58,InflationTargetMeasures!$A$2:$MM$3000,MATCH(D$2,InflationTargetMeasures!$A$2:$MM$2,0),FALSE)</f>
        <v>2</v>
      </c>
      <c r="E58" s="74" t="e">
        <f>VLOOKUP($A58,GapMeasures!$A$2:$LA$3000,MATCH(E$2,GapMeasures!$A$2:$LA$2,0),FALSE)</f>
        <v>#N/A</v>
      </c>
      <c r="F58" s="74">
        <f>VLOOKUP($A58,InflationMeasures!$A$2:$LN$3000,MATCH(F$2,InflationMeasures!$A$2:$LN$2,0),FALSE)</f>
        <v>4.6624147789751547</v>
      </c>
      <c r="G58" s="23">
        <v>25157</v>
      </c>
      <c r="H58" s="22" t="e">
        <f t="shared" si="0"/>
        <v>#N/A</v>
      </c>
      <c r="I58" s="22">
        <f>VLOOKUP($A58,FedFundsRates!$A$2:$MM$3000,MATCH("FedFundsRate",FedFundsRates!$A$2:$MM$2,0),FALSE)</f>
        <v>5.916666666666667</v>
      </c>
    </row>
    <row r="59" spans="1:9" x14ac:dyDescent="0.3">
      <c r="A59" s="1">
        <v>25249</v>
      </c>
      <c r="B59" s="74">
        <f>VLOOKUP($A59,FedFundsRates!$A$2:$MM$3000,MATCH(B$2,FedFundsRates!$A$2:$MM$2,0),FALSE)</f>
        <v>5.916666666666667</v>
      </c>
      <c r="C59" s="74" t="e">
        <f>VLOOKUP($A59,NaturalRateMeasures!$A$2:$MK$3000,MATCH(C$2,NaturalRateMeasures!$A$2:$MK$2,0),FALSE)</f>
        <v>#N/A</v>
      </c>
      <c r="D59" s="74">
        <f>VLOOKUP($A59,InflationTargetMeasures!$A$2:$MM$3000,MATCH(D$2,InflationTargetMeasures!$A$2:$MM$2,0),FALSE)</f>
        <v>2</v>
      </c>
      <c r="E59" s="74" t="e">
        <f>VLOOKUP($A59,GapMeasures!$A$2:$LA$3000,MATCH(E$2,GapMeasures!$A$2:$LA$2,0),FALSE)</f>
        <v>#N/A</v>
      </c>
      <c r="F59" s="74">
        <f>VLOOKUP($A59,InflationMeasures!$A$2:$LN$3000,MATCH(F$2,InflationMeasures!$A$2:$LN$2,0),FALSE)</f>
        <v>4.6153846153846212</v>
      </c>
      <c r="G59" s="23">
        <v>25249</v>
      </c>
      <c r="H59" s="22" t="e">
        <f t="shared" si="0"/>
        <v>#N/A</v>
      </c>
      <c r="I59" s="22">
        <f>VLOOKUP($A59,FedFundsRates!$A$2:$MM$3000,MATCH("FedFundsRate",FedFundsRates!$A$2:$MM$2,0),FALSE)</f>
        <v>6.5666666666666664</v>
      </c>
    </row>
    <row r="60" spans="1:9" x14ac:dyDescent="0.3">
      <c r="A60" s="1">
        <v>25338</v>
      </c>
      <c r="B60" s="74">
        <f>VLOOKUP($A60,FedFundsRates!$A$2:$MM$3000,MATCH(B$2,FedFundsRates!$A$2:$MM$2,0),FALSE)</f>
        <v>6.5666666666666664</v>
      </c>
      <c r="C60" s="74" t="e">
        <f>VLOOKUP($A60,NaturalRateMeasures!$A$2:$MK$3000,MATCH(C$2,NaturalRateMeasures!$A$2:$MK$2,0),FALSE)</f>
        <v>#N/A</v>
      </c>
      <c r="D60" s="74">
        <f>VLOOKUP($A60,InflationTargetMeasures!$A$2:$MM$3000,MATCH(D$2,InflationTargetMeasures!$A$2:$MM$2,0),FALSE)</f>
        <v>2</v>
      </c>
      <c r="E60" s="74" t="e">
        <f>VLOOKUP($A60,GapMeasures!$A$2:$LA$3000,MATCH(E$2,GapMeasures!$A$2:$LA$2,0),FALSE)</f>
        <v>#N/A</v>
      </c>
      <c r="F60" s="74">
        <f>VLOOKUP($A60,InflationMeasures!$A$2:$LN$3000,MATCH(F$2,InflationMeasures!$A$2:$LN$2,0),FALSE)</f>
        <v>4.648288462571859</v>
      </c>
      <c r="G60" s="23">
        <v>25338</v>
      </c>
      <c r="H60" s="22" t="e">
        <f t="shared" si="0"/>
        <v>#N/A</v>
      </c>
      <c r="I60" s="22">
        <f>VLOOKUP($A60,FedFundsRates!$A$2:$MM$3000,MATCH("FedFundsRate",FedFundsRates!$A$2:$MM$2,0),FALSE)</f>
        <v>8.3266666666666662</v>
      </c>
    </row>
    <row r="61" spans="1:9" x14ac:dyDescent="0.3">
      <c r="A61" s="1">
        <v>25430</v>
      </c>
      <c r="B61" s="74">
        <f>VLOOKUP($A61,FedFundsRates!$A$2:$MM$3000,MATCH(B$2,FedFundsRates!$A$2:$MM$2,0),FALSE)</f>
        <v>8.3266666666666662</v>
      </c>
      <c r="C61" s="74" t="e">
        <f>VLOOKUP($A61,NaturalRateMeasures!$A$2:$MK$3000,MATCH(C$2,NaturalRateMeasures!$A$2:$MK$2,0),FALSE)</f>
        <v>#N/A</v>
      </c>
      <c r="D61" s="74">
        <f>VLOOKUP($A61,InflationTargetMeasures!$A$2:$MM$3000,MATCH(D$2,InflationTargetMeasures!$A$2:$MM$2,0),FALSE)</f>
        <v>2</v>
      </c>
      <c r="E61" s="74" t="e">
        <f>VLOOKUP($A61,GapMeasures!$A$2:$LA$3000,MATCH(E$2,GapMeasures!$A$2:$LA$2,0),FALSE)</f>
        <v>#N/A</v>
      </c>
      <c r="F61" s="74">
        <f>VLOOKUP($A61,InflationMeasures!$A$2:$LN$3000,MATCH(F$2,InflationMeasures!$A$2:$LN$2,0),FALSE)</f>
        <v>4.6872508901525389</v>
      </c>
      <c r="G61" s="23">
        <v>25430</v>
      </c>
      <c r="H61" s="22" t="e">
        <f t="shared" si="0"/>
        <v>#N/A</v>
      </c>
      <c r="I61" s="22">
        <f>VLOOKUP($A61,FedFundsRates!$A$2:$MM$3000,MATCH("FedFundsRate",FedFundsRates!$A$2:$MM$2,0),FALSE)</f>
        <v>8.9833333333333325</v>
      </c>
    </row>
    <row r="62" spans="1:9" x14ac:dyDescent="0.3">
      <c r="A62" s="1">
        <v>25522</v>
      </c>
      <c r="B62" s="74">
        <f>VLOOKUP($A62,FedFundsRates!$A$2:$MM$3000,MATCH(B$2,FedFundsRates!$A$2:$MM$2,0),FALSE)</f>
        <v>8.9833333333333325</v>
      </c>
      <c r="C62" s="74" t="e">
        <f>VLOOKUP($A62,NaturalRateMeasures!$A$2:$MK$3000,MATCH(C$2,NaturalRateMeasures!$A$2:$MK$2,0),FALSE)</f>
        <v>#N/A</v>
      </c>
      <c r="D62" s="74">
        <f>VLOOKUP($A62,InflationTargetMeasures!$A$2:$MM$3000,MATCH(D$2,InflationTargetMeasures!$A$2:$MM$2,0),FALSE)</f>
        <v>2</v>
      </c>
      <c r="E62" s="74" t="e">
        <f>VLOOKUP($A62,GapMeasures!$A$2:$LA$3000,MATCH(E$2,GapMeasures!$A$2:$LA$2,0),FALSE)</f>
        <v>#N/A</v>
      </c>
      <c r="F62" s="74">
        <f>VLOOKUP($A62,InflationMeasures!$A$2:$LN$3000,MATCH(F$2,InflationMeasures!$A$2:$LN$2,0),FALSE)</f>
        <v>4.6963647825173371</v>
      </c>
      <c r="G62" s="23">
        <v>25522</v>
      </c>
      <c r="H62" s="22" t="e">
        <f t="shared" si="0"/>
        <v>#N/A</v>
      </c>
      <c r="I62" s="22">
        <f>VLOOKUP($A62,FedFundsRates!$A$2:$MM$3000,MATCH("FedFundsRate",FedFundsRates!$A$2:$MM$2,0),FALSE)</f>
        <v>8.94</v>
      </c>
    </row>
    <row r="63" spans="1:9" x14ac:dyDescent="0.3">
      <c r="A63" s="1">
        <v>25614</v>
      </c>
      <c r="B63" s="74">
        <f>VLOOKUP($A63,FedFundsRates!$A$2:$MM$3000,MATCH(B$2,FedFundsRates!$A$2:$MM$2,0),FALSE)</f>
        <v>8.94</v>
      </c>
      <c r="C63" s="74" t="e">
        <f>VLOOKUP($A63,NaturalRateMeasures!$A$2:$MK$3000,MATCH(C$2,NaturalRateMeasures!$A$2:$MK$2,0),FALSE)</f>
        <v>#N/A</v>
      </c>
      <c r="D63" s="74">
        <f>VLOOKUP($A63,InflationTargetMeasures!$A$2:$MM$3000,MATCH(D$2,InflationTargetMeasures!$A$2:$MM$2,0),FALSE)</f>
        <v>2</v>
      </c>
      <c r="E63" s="74" t="e">
        <f>VLOOKUP($A63,GapMeasures!$A$2:$LA$3000,MATCH(E$2,GapMeasures!$A$2:$LA$2,0),FALSE)</f>
        <v>#N/A</v>
      </c>
      <c r="F63" s="74">
        <f>VLOOKUP($A63,InflationMeasures!$A$2:$LN$3000,MATCH(F$2,InflationMeasures!$A$2:$LN$2,0),FALSE)</f>
        <v>4.6975680731656588</v>
      </c>
      <c r="G63" s="23">
        <v>25614</v>
      </c>
      <c r="H63" s="22" t="e">
        <f t="shared" si="0"/>
        <v>#N/A</v>
      </c>
      <c r="I63" s="22">
        <f>VLOOKUP($A63,FedFundsRates!$A$2:$MM$3000,MATCH("FedFundsRate",FedFundsRates!$A$2:$MM$2,0),FALSE)</f>
        <v>8.5733333333333324</v>
      </c>
    </row>
    <row r="64" spans="1:9" x14ac:dyDescent="0.3">
      <c r="A64" s="1">
        <v>25703</v>
      </c>
      <c r="B64" s="74">
        <f>VLOOKUP($A64,FedFundsRates!$A$2:$MM$3000,MATCH(B$2,FedFundsRates!$A$2:$MM$2,0),FALSE)</f>
        <v>8.5733333333333324</v>
      </c>
      <c r="C64" s="74" t="e">
        <f>VLOOKUP($A64,NaturalRateMeasures!$A$2:$MK$3000,MATCH(C$2,NaturalRateMeasures!$A$2:$MK$2,0),FALSE)</f>
        <v>#N/A</v>
      </c>
      <c r="D64" s="74">
        <f>VLOOKUP($A64,InflationTargetMeasures!$A$2:$MM$3000,MATCH(D$2,InflationTargetMeasures!$A$2:$MM$2,0),FALSE)</f>
        <v>2</v>
      </c>
      <c r="E64" s="74" t="e">
        <f>VLOOKUP($A64,GapMeasures!$A$2:$LA$3000,MATCH(E$2,GapMeasures!$A$2:$LA$2,0),FALSE)</f>
        <v>#N/A</v>
      </c>
      <c r="F64" s="74">
        <f>VLOOKUP($A64,InflationMeasures!$A$2:$LN$3000,MATCH(F$2,InflationMeasures!$A$2:$LN$2,0),FALSE)</f>
        <v>4.6266817294854601</v>
      </c>
      <c r="G64" s="23">
        <v>25703</v>
      </c>
      <c r="H64" s="22" t="e">
        <f t="shared" si="0"/>
        <v>#N/A</v>
      </c>
      <c r="I64" s="22">
        <f>VLOOKUP($A64,FedFundsRates!$A$2:$MM$3000,MATCH("FedFundsRate",FedFundsRates!$A$2:$MM$2,0),FALSE)</f>
        <v>7.8866666666666667</v>
      </c>
    </row>
    <row r="65" spans="1:9" x14ac:dyDescent="0.3">
      <c r="A65" s="1">
        <v>25795</v>
      </c>
      <c r="B65" s="74">
        <f>VLOOKUP($A65,FedFundsRates!$A$2:$MM$3000,MATCH(B$2,FedFundsRates!$A$2:$MM$2,0),FALSE)</f>
        <v>7.8866666666666667</v>
      </c>
      <c r="C65" s="74" t="e">
        <f>VLOOKUP($A65,NaturalRateMeasures!$A$2:$MK$3000,MATCH(C$2,NaturalRateMeasures!$A$2:$MK$2,0),FALSE)</f>
        <v>#N/A</v>
      </c>
      <c r="D65" s="74">
        <f>VLOOKUP($A65,InflationTargetMeasures!$A$2:$MM$3000,MATCH(D$2,InflationTargetMeasures!$A$2:$MM$2,0),FALSE)</f>
        <v>2</v>
      </c>
      <c r="E65" s="74" t="e">
        <f>VLOOKUP($A65,GapMeasures!$A$2:$LA$3000,MATCH(E$2,GapMeasures!$A$2:$LA$2,0),FALSE)</f>
        <v>#N/A</v>
      </c>
      <c r="F65" s="74">
        <f>VLOOKUP($A65,InflationMeasures!$A$2:$LN$3000,MATCH(F$2,InflationMeasures!$A$2:$LN$2,0),FALSE)</f>
        <v>4.5839890349763879</v>
      </c>
      <c r="G65" s="23">
        <v>25795</v>
      </c>
      <c r="H65" s="22" t="e">
        <f t="shared" si="0"/>
        <v>#N/A</v>
      </c>
      <c r="I65" s="22">
        <f>VLOOKUP($A65,FedFundsRates!$A$2:$MM$3000,MATCH("FedFundsRate",FedFundsRates!$A$2:$MM$2,0),FALSE)</f>
        <v>6.706666666666667</v>
      </c>
    </row>
    <row r="66" spans="1:9" x14ac:dyDescent="0.3">
      <c r="A66" s="1">
        <v>25887</v>
      </c>
      <c r="B66" s="74">
        <f>VLOOKUP($A66,FedFundsRates!$A$2:$MM$3000,MATCH(B$2,FedFundsRates!$A$2:$MM$2,0),FALSE)</f>
        <v>6.706666666666667</v>
      </c>
      <c r="C66" s="74" t="e">
        <f>VLOOKUP($A66,NaturalRateMeasures!$A$2:$MK$3000,MATCH(C$2,NaturalRateMeasures!$A$2:$MK$2,0),FALSE)</f>
        <v>#N/A</v>
      </c>
      <c r="D66" s="74">
        <f>VLOOKUP($A66,InflationTargetMeasures!$A$2:$MM$3000,MATCH(D$2,InflationTargetMeasures!$A$2:$MM$2,0),FALSE)</f>
        <v>2</v>
      </c>
      <c r="E66" s="74" t="e">
        <f>VLOOKUP($A66,GapMeasures!$A$2:$LA$3000,MATCH(E$2,GapMeasures!$A$2:$LA$2,0),FALSE)</f>
        <v>#N/A</v>
      </c>
      <c r="F66" s="74">
        <f>VLOOKUP($A66,InflationMeasures!$A$2:$LN$3000,MATCH(F$2,InflationMeasures!$A$2:$LN$2,0),FALSE)</f>
        <v>4.8268941294530743</v>
      </c>
      <c r="G66" s="23">
        <v>25887</v>
      </c>
      <c r="H66" s="22" t="e">
        <f t="shared" si="0"/>
        <v>#N/A</v>
      </c>
      <c r="I66" s="22">
        <f>VLOOKUP($A66,FedFundsRates!$A$2:$MM$3000,MATCH("FedFundsRate",FedFundsRates!$A$2:$MM$2,0),FALSE)</f>
        <v>5.5666666666666673</v>
      </c>
    </row>
    <row r="67" spans="1:9" x14ac:dyDescent="0.3">
      <c r="A67" s="1">
        <v>25979</v>
      </c>
      <c r="B67" s="74">
        <f>VLOOKUP($A67,FedFundsRates!$A$2:$MM$3000,MATCH(B$2,FedFundsRates!$A$2:$MM$2,0),FALSE)</f>
        <v>5.5666666666666673</v>
      </c>
      <c r="C67" s="74" t="e">
        <f>VLOOKUP($A67,NaturalRateMeasures!$A$2:$MK$3000,MATCH(C$2,NaturalRateMeasures!$A$2:$MK$2,0),FALSE)</f>
        <v>#N/A</v>
      </c>
      <c r="D67" s="74">
        <f>VLOOKUP($A67,InflationTargetMeasures!$A$2:$MM$3000,MATCH(D$2,InflationTargetMeasures!$A$2:$MM$2,0),FALSE)</f>
        <v>2</v>
      </c>
      <c r="E67" s="74" t="e">
        <f>VLOOKUP($A67,GapMeasures!$A$2:$LA$3000,MATCH(E$2,GapMeasures!$A$2:$LA$2,0),FALSE)</f>
        <v>#N/A</v>
      </c>
      <c r="F67" s="74">
        <f>VLOOKUP($A67,InflationMeasures!$A$2:$LN$3000,MATCH(F$2,InflationMeasures!$A$2:$LN$2,0),FALSE)</f>
        <v>5.0029779630732518</v>
      </c>
      <c r="G67" s="23">
        <v>25979</v>
      </c>
      <c r="H67" s="22" t="e">
        <f t="shared" si="0"/>
        <v>#N/A</v>
      </c>
      <c r="I67" s="22">
        <f>VLOOKUP($A67,FedFundsRates!$A$2:$MM$3000,MATCH("FedFundsRate",FedFundsRates!$A$2:$MM$2,0),FALSE)</f>
        <v>3.8566666666666669</v>
      </c>
    </row>
    <row r="68" spans="1:9" x14ac:dyDescent="0.3">
      <c r="A68" s="1">
        <v>26068</v>
      </c>
      <c r="B68" s="74">
        <f>VLOOKUP($A68,FedFundsRates!$A$2:$MM$3000,MATCH(B$2,FedFundsRates!$A$2:$MM$2,0),FALSE)</f>
        <v>3.8566666666666669</v>
      </c>
      <c r="C68" s="74" t="e">
        <f>VLOOKUP($A68,NaturalRateMeasures!$A$2:$MK$3000,MATCH(C$2,NaturalRateMeasures!$A$2:$MK$2,0),FALSE)</f>
        <v>#N/A</v>
      </c>
      <c r="D68" s="74">
        <f>VLOOKUP($A68,InflationTargetMeasures!$A$2:$MM$3000,MATCH(D$2,InflationTargetMeasures!$A$2:$MM$2,0),FALSE)</f>
        <v>2</v>
      </c>
      <c r="E68" s="74" t="e">
        <f>VLOOKUP($A68,GapMeasures!$A$2:$LA$3000,MATCH(E$2,GapMeasures!$A$2:$LA$2,0),FALSE)</f>
        <v>#N/A</v>
      </c>
      <c r="F68" s="74">
        <f>VLOOKUP($A68,InflationMeasures!$A$2:$LN$3000,MATCH(F$2,InflationMeasures!$A$2:$LN$2,0),FALSE)</f>
        <v>5.0159509202453822</v>
      </c>
      <c r="G68" s="23">
        <v>26068</v>
      </c>
      <c r="H68" s="22" t="e">
        <f t="shared" si="0"/>
        <v>#N/A</v>
      </c>
      <c r="I68" s="22">
        <f>VLOOKUP($A68,FedFundsRates!$A$2:$MM$3000,MATCH("FedFundsRate",FedFundsRates!$A$2:$MM$2,0),FALSE)</f>
        <v>4.5666666666666664</v>
      </c>
    </row>
    <row r="69" spans="1:9" x14ac:dyDescent="0.3">
      <c r="A69" s="1">
        <v>26160</v>
      </c>
      <c r="B69" s="74">
        <f>VLOOKUP($A69,FedFundsRates!$A$2:$MM$3000,MATCH(B$2,FedFundsRates!$A$2:$MM$2,0),FALSE)</f>
        <v>4.5666666666666664</v>
      </c>
      <c r="C69" s="74" t="e">
        <f>VLOOKUP($A69,NaturalRateMeasures!$A$2:$MK$3000,MATCH(C$2,NaturalRateMeasures!$A$2:$MK$2,0),FALSE)</f>
        <v>#N/A</v>
      </c>
      <c r="D69" s="74">
        <f>VLOOKUP($A69,InflationTargetMeasures!$A$2:$MM$3000,MATCH(D$2,InflationTargetMeasures!$A$2:$MM$2,0),FALSE)</f>
        <v>2</v>
      </c>
      <c r="E69" s="74" t="e">
        <f>VLOOKUP($A69,GapMeasures!$A$2:$LA$3000,MATCH(E$2,GapMeasures!$A$2:$LA$2,0),FALSE)</f>
        <v>#N/A</v>
      </c>
      <c r="F69" s="74">
        <f>VLOOKUP($A69,InflationMeasures!$A$2:$LN$3000,MATCH(F$2,InflationMeasures!$A$2:$LN$2,0),FALSE)</f>
        <v>4.8393359867973995</v>
      </c>
      <c r="G69" s="23">
        <v>26160</v>
      </c>
      <c r="H69" s="22" t="e">
        <f t="shared" ref="H69:H132" si="1">$L$29*B69 + (1-$L$29)*(C69+D69+1.5*(F69-D69)+$L$31*E69)</f>
        <v>#N/A</v>
      </c>
      <c r="I69" s="22">
        <f>VLOOKUP($A69,FedFundsRates!$A$2:$MM$3000,MATCH("FedFundsRate",FedFundsRates!$A$2:$MM$2,0),FALSE)</f>
        <v>5.4766666666666666</v>
      </c>
    </row>
    <row r="70" spans="1:9" x14ac:dyDescent="0.3">
      <c r="A70" s="1">
        <v>26252</v>
      </c>
      <c r="B70" s="74">
        <f>VLOOKUP($A70,FedFundsRates!$A$2:$MM$3000,MATCH(B$2,FedFundsRates!$A$2:$MM$2,0),FALSE)</f>
        <v>5.4766666666666666</v>
      </c>
      <c r="C70" s="74" t="e">
        <f>VLOOKUP($A70,NaturalRateMeasures!$A$2:$MK$3000,MATCH(C$2,NaturalRateMeasures!$A$2:$MK$2,0),FALSE)</f>
        <v>#N/A</v>
      </c>
      <c r="D70" s="74">
        <f>VLOOKUP($A70,InflationTargetMeasures!$A$2:$MM$3000,MATCH(D$2,InflationTargetMeasures!$A$2:$MM$2,0),FALSE)</f>
        <v>2</v>
      </c>
      <c r="E70" s="74" t="e">
        <f>VLOOKUP($A70,GapMeasures!$A$2:$LA$3000,MATCH(E$2,GapMeasures!$A$2:$LA$2,0),FALSE)</f>
        <v>#N/A</v>
      </c>
      <c r="F70" s="74">
        <f>VLOOKUP($A70,InflationMeasures!$A$2:$LN$3000,MATCH(F$2,InflationMeasures!$A$2:$LN$2,0),FALSE)</f>
        <v>3.9728125598315289</v>
      </c>
      <c r="G70" s="23">
        <v>26252</v>
      </c>
      <c r="H70" s="22" t="e">
        <f t="shared" si="1"/>
        <v>#N/A</v>
      </c>
      <c r="I70" s="22">
        <f>VLOOKUP($A70,FedFundsRates!$A$2:$MM$3000,MATCH("FedFundsRate",FedFundsRates!$A$2:$MM$2,0),FALSE)</f>
        <v>4.75</v>
      </c>
    </row>
    <row r="71" spans="1:9" x14ac:dyDescent="0.3">
      <c r="A71" s="1">
        <v>26344</v>
      </c>
      <c r="B71" s="74">
        <f>VLOOKUP($A71,FedFundsRates!$A$2:$MM$3000,MATCH(B$2,FedFundsRates!$A$2:$MM$2,0),FALSE)</f>
        <v>4.75</v>
      </c>
      <c r="C71" s="74" t="e">
        <f>VLOOKUP($A71,NaturalRateMeasures!$A$2:$MK$3000,MATCH(C$2,NaturalRateMeasures!$A$2:$MK$2,0),FALSE)</f>
        <v>#N/A</v>
      </c>
      <c r="D71" s="74">
        <f>VLOOKUP($A71,InflationTargetMeasures!$A$2:$MM$3000,MATCH(D$2,InflationTargetMeasures!$A$2:$MM$2,0),FALSE)</f>
        <v>2</v>
      </c>
      <c r="E71" s="74" t="e">
        <f>VLOOKUP($A71,GapMeasures!$A$2:$LA$3000,MATCH(E$2,GapMeasures!$A$2:$LA$2,0),FALSE)</f>
        <v>#N/A</v>
      </c>
      <c r="F71" s="74">
        <f>VLOOKUP($A71,InflationMeasures!$A$2:$LN$3000,MATCH(F$2,InflationMeasures!$A$2:$LN$2,0),FALSE)</f>
        <v>3.6632633768198142</v>
      </c>
      <c r="G71" s="23">
        <v>26344</v>
      </c>
      <c r="H71" s="22" t="e">
        <f t="shared" si="1"/>
        <v>#N/A</v>
      </c>
      <c r="I71" s="22">
        <f>VLOOKUP($A71,FedFundsRates!$A$2:$MM$3000,MATCH("FedFundsRate",FedFundsRates!$A$2:$MM$2,0),FALSE)</f>
        <v>3.5466666666666669</v>
      </c>
    </row>
    <row r="72" spans="1:9" x14ac:dyDescent="0.3">
      <c r="A72" s="1">
        <v>26434</v>
      </c>
      <c r="B72" s="74">
        <f>VLOOKUP($A72,FedFundsRates!$A$2:$MM$3000,MATCH(B$2,FedFundsRates!$A$2:$MM$2,0),FALSE)</f>
        <v>3.5466666666666669</v>
      </c>
      <c r="C72" s="74" t="e">
        <f>VLOOKUP($A72,NaturalRateMeasures!$A$2:$MK$3000,MATCH(C$2,NaturalRateMeasures!$A$2:$MK$2,0),FALSE)</f>
        <v>#N/A</v>
      </c>
      <c r="D72" s="74">
        <f>VLOOKUP($A72,InflationTargetMeasures!$A$2:$MM$3000,MATCH(D$2,InflationTargetMeasures!$A$2:$MM$2,0),FALSE)</f>
        <v>2</v>
      </c>
      <c r="E72" s="74" t="e">
        <f>VLOOKUP($A72,GapMeasures!$A$2:$LA$3000,MATCH(E$2,GapMeasures!$A$2:$LA$2,0),FALSE)</f>
        <v>#N/A</v>
      </c>
      <c r="F72" s="74">
        <f>VLOOKUP($A72,InflationMeasures!$A$2:$LN$3000,MATCH(F$2,InflationMeasures!$A$2:$LN$2,0),FALSE)</f>
        <v>3.1873627143992334</v>
      </c>
      <c r="G72" s="23">
        <v>26434</v>
      </c>
      <c r="H72" s="22" t="e">
        <f t="shared" si="1"/>
        <v>#N/A</v>
      </c>
      <c r="I72" s="22">
        <f>VLOOKUP($A72,FedFundsRates!$A$2:$MM$3000,MATCH("FedFundsRate",FedFundsRates!$A$2:$MM$2,0),FALSE)</f>
        <v>4.3</v>
      </c>
    </row>
    <row r="73" spans="1:9" x14ac:dyDescent="0.3">
      <c r="A73" s="1">
        <v>26526</v>
      </c>
      <c r="B73" s="74">
        <f>VLOOKUP($A73,FedFundsRates!$A$2:$MM$3000,MATCH(B$2,FedFundsRates!$A$2:$MM$2,0),FALSE)</f>
        <v>4.3</v>
      </c>
      <c r="C73" s="74" t="e">
        <f>VLOOKUP($A73,NaturalRateMeasures!$A$2:$MK$3000,MATCH(C$2,NaturalRateMeasures!$A$2:$MK$2,0),FALSE)</f>
        <v>#N/A</v>
      </c>
      <c r="D73" s="74">
        <f>VLOOKUP($A73,InflationTargetMeasures!$A$2:$MM$3000,MATCH(D$2,InflationTargetMeasures!$A$2:$MM$2,0),FALSE)</f>
        <v>2</v>
      </c>
      <c r="E73" s="74" t="e">
        <f>VLOOKUP($A73,GapMeasures!$A$2:$LA$3000,MATCH(E$2,GapMeasures!$A$2:$LA$2,0),FALSE)</f>
        <v>#N/A</v>
      </c>
      <c r="F73" s="74">
        <f>VLOOKUP($A73,InflationMeasures!$A$2:$LN$3000,MATCH(F$2,InflationMeasures!$A$2:$LN$2,0),FALSE)</f>
        <v>2.9908792073707113</v>
      </c>
      <c r="G73" s="23">
        <v>26526</v>
      </c>
      <c r="H73" s="22" t="e">
        <f t="shared" si="1"/>
        <v>#N/A</v>
      </c>
      <c r="I73" s="22">
        <f>VLOOKUP($A73,FedFundsRates!$A$2:$MM$3000,MATCH("FedFundsRate",FedFundsRates!$A$2:$MM$2,0),FALSE)</f>
        <v>4.7433333333333332</v>
      </c>
    </row>
    <row r="74" spans="1:9" x14ac:dyDescent="0.3">
      <c r="A74" s="1">
        <v>26618</v>
      </c>
      <c r="B74" s="74">
        <f>VLOOKUP($A74,FedFundsRates!$A$2:$MM$3000,MATCH(B$2,FedFundsRates!$A$2:$MM$2,0),FALSE)</f>
        <v>4.7433333333333332</v>
      </c>
      <c r="C74" s="74" t="e">
        <f>VLOOKUP($A74,NaturalRateMeasures!$A$2:$MK$3000,MATCH(C$2,NaturalRateMeasures!$A$2:$MK$2,0),FALSE)</f>
        <v>#N/A</v>
      </c>
      <c r="D74" s="74">
        <f>VLOOKUP($A74,InflationTargetMeasures!$A$2:$MM$3000,MATCH(D$2,InflationTargetMeasures!$A$2:$MM$2,0),FALSE)</f>
        <v>2</v>
      </c>
      <c r="E74" s="74" t="e">
        <f>VLOOKUP($A74,GapMeasures!$A$2:$LA$3000,MATCH(E$2,GapMeasures!$A$2:$LA$2,0),FALSE)</f>
        <v>#N/A</v>
      </c>
      <c r="F74" s="74">
        <f>VLOOKUP($A74,InflationMeasures!$A$2:$LN$3000,MATCH(F$2,InflationMeasures!$A$2:$LN$2,0),FALSE)</f>
        <v>3.0522051376484782</v>
      </c>
      <c r="G74" s="23">
        <v>26618</v>
      </c>
      <c r="H74" s="22" t="e">
        <f t="shared" si="1"/>
        <v>#N/A</v>
      </c>
      <c r="I74" s="22">
        <f>VLOOKUP($A74,FedFundsRates!$A$2:$MM$3000,MATCH("FedFundsRate",FedFundsRates!$A$2:$MM$2,0),FALSE)</f>
        <v>5.1466666666666665</v>
      </c>
    </row>
    <row r="75" spans="1:9" x14ac:dyDescent="0.3">
      <c r="A75" s="1">
        <v>26710</v>
      </c>
      <c r="B75" s="74">
        <f>VLOOKUP($A75,FedFundsRates!$A$2:$MM$3000,MATCH(B$2,FedFundsRates!$A$2:$MM$2,0),FALSE)</f>
        <v>5.1466666666666665</v>
      </c>
      <c r="C75" s="74" t="e">
        <f>VLOOKUP($A75,NaturalRateMeasures!$A$2:$MK$3000,MATCH(C$2,NaturalRateMeasures!$A$2:$MK$2,0),FALSE)</f>
        <v>#N/A</v>
      </c>
      <c r="D75" s="74">
        <f>VLOOKUP($A75,InflationTargetMeasures!$A$2:$MM$3000,MATCH(D$2,InflationTargetMeasures!$A$2:$MM$2,0),FALSE)</f>
        <v>2</v>
      </c>
      <c r="E75" s="74" t="e">
        <f>VLOOKUP($A75,GapMeasures!$A$2:$LA$3000,MATCH(E$2,GapMeasures!$A$2:$LA$2,0),FALSE)</f>
        <v>#N/A</v>
      </c>
      <c r="F75" s="74">
        <f>VLOOKUP($A75,InflationMeasures!$A$2:$LN$3000,MATCH(F$2,InflationMeasures!$A$2:$LN$2,0),FALSE)</f>
        <v>2.7814509142309873</v>
      </c>
      <c r="G75" s="23">
        <v>26710</v>
      </c>
      <c r="H75" s="22" t="e">
        <f t="shared" si="1"/>
        <v>#N/A</v>
      </c>
      <c r="I75" s="22">
        <f>VLOOKUP($A75,FedFundsRates!$A$2:$MM$3000,MATCH("FedFundsRate",FedFundsRates!$A$2:$MM$2,0),FALSE)</f>
        <v>6.5366666666666662</v>
      </c>
    </row>
    <row r="76" spans="1:9" x14ac:dyDescent="0.3">
      <c r="A76" s="1">
        <v>26799</v>
      </c>
      <c r="B76" s="74">
        <f>VLOOKUP($A76,FedFundsRates!$A$2:$MM$3000,MATCH(B$2,FedFundsRates!$A$2:$MM$2,0),FALSE)</f>
        <v>6.5366666666666662</v>
      </c>
      <c r="C76" s="74" t="e">
        <f>VLOOKUP($A76,NaturalRateMeasures!$A$2:$MK$3000,MATCH(C$2,NaturalRateMeasures!$A$2:$MK$2,0),FALSE)</f>
        <v>#N/A</v>
      </c>
      <c r="D76" s="74">
        <f>VLOOKUP($A76,InflationTargetMeasures!$A$2:$MM$3000,MATCH(D$2,InflationTargetMeasures!$A$2:$MM$2,0),FALSE)</f>
        <v>2</v>
      </c>
      <c r="E76" s="74" t="e">
        <f>VLOOKUP($A76,GapMeasures!$A$2:$LA$3000,MATCH(E$2,GapMeasures!$A$2:$LA$2,0),FALSE)</f>
        <v>#N/A</v>
      </c>
      <c r="F76" s="74">
        <f>VLOOKUP($A76,InflationMeasures!$A$2:$LN$3000,MATCH(F$2,InflationMeasures!$A$2:$LN$2,0),FALSE)</f>
        <v>3.482947597264352</v>
      </c>
      <c r="G76" s="23">
        <v>26799</v>
      </c>
      <c r="H76" s="22" t="e">
        <f t="shared" si="1"/>
        <v>#N/A</v>
      </c>
      <c r="I76" s="22">
        <f>VLOOKUP($A76,FedFundsRates!$A$2:$MM$3000,MATCH("FedFundsRate",FedFundsRates!$A$2:$MM$2,0),FALSE)</f>
        <v>7.8166666666666673</v>
      </c>
    </row>
    <row r="77" spans="1:9" x14ac:dyDescent="0.3">
      <c r="A77" s="1">
        <v>26891</v>
      </c>
      <c r="B77" s="74">
        <f>VLOOKUP($A77,FedFundsRates!$A$2:$MM$3000,MATCH(B$2,FedFundsRates!$A$2:$MM$2,0),FALSE)</f>
        <v>7.8166666666666673</v>
      </c>
      <c r="C77" s="74" t="e">
        <f>VLOOKUP($A77,NaturalRateMeasures!$A$2:$MK$3000,MATCH(C$2,NaturalRateMeasures!$A$2:$MK$2,0),FALSE)</f>
        <v>#N/A</v>
      </c>
      <c r="D77" s="74">
        <f>VLOOKUP($A77,InflationTargetMeasures!$A$2:$MM$3000,MATCH(D$2,InflationTargetMeasures!$A$2:$MM$2,0),FALSE)</f>
        <v>2</v>
      </c>
      <c r="E77" s="74" t="e">
        <f>VLOOKUP($A77,GapMeasures!$A$2:$LA$3000,MATCH(E$2,GapMeasures!$A$2:$LA$2,0),FALSE)</f>
        <v>#N/A</v>
      </c>
      <c r="F77" s="74">
        <f>VLOOKUP($A77,InflationMeasures!$A$2:$LN$3000,MATCH(F$2,InflationMeasures!$A$2:$LN$2,0),FALSE)</f>
        <v>4.0773207462351024</v>
      </c>
      <c r="G77" s="23">
        <v>26891</v>
      </c>
      <c r="H77" s="22" t="e">
        <f t="shared" si="1"/>
        <v>#N/A</v>
      </c>
      <c r="I77" s="22">
        <f>VLOOKUP($A77,FedFundsRates!$A$2:$MM$3000,MATCH("FedFundsRate",FedFundsRates!$A$2:$MM$2,0),FALSE)</f>
        <v>10.56</v>
      </c>
    </row>
    <row r="78" spans="1:9" x14ac:dyDescent="0.3">
      <c r="A78" s="1">
        <v>26983</v>
      </c>
      <c r="B78" s="74">
        <f>VLOOKUP($A78,FedFundsRates!$A$2:$MM$3000,MATCH(B$2,FedFundsRates!$A$2:$MM$2,0),FALSE)</f>
        <v>10.56</v>
      </c>
      <c r="C78" s="74" t="e">
        <f>VLOOKUP($A78,NaturalRateMeasures!$A$2:$MK$3000,MATCH(C$2,NaturalRateMeasures!$A$2:$MK$2,0),FALSE)</f>
        <v>#N/A</v>
      </c>
      <c r="D78" s="74">
        <f>VLOOKUP($A78,InflationTargetMeasures!$A$2:$MM$3000,MATCH(D$2,InflationTargetMeasures!$A$2:$MM$2,0),FALSE)</f>
        <v>2</v>
      </c>
      <c r="E78" s="74" t="e">
        <f>VLOOKUP($A78,GapMeasures!$A$2:$LA$3000,MATCH(E$2,GapMeasures!$A$2:$LA$2,0),FALSE)</f>
        <v>#N/A</v>
      </c>
      <c r="F78" s="74">
        <f>VLOOKUP($A78,InflationMeasures!$A$2:$LN$3000,MATCH(F$2,InflationMeasures!$A$2:$LN$2,0),FALSE)</f>
        <v>4.8648648648648596</v>
      </c>
      <c r="G78" s="23">
        <v>26983</v>
      </c>
      <c r="H78" s="22" t="e">
        <f t="shared" si="1"/>
        <v>#N/A</v>
      </c>
      <c r="I78" s="22">
        <f>VLOOKUP($A78,FedFundsRates!$A$2:$MM$3000,MATCH("FedFundsRate",FedFundsRates!$A$2:$MM$2,0),FALSE)</f>
        <v>9.9966666666666661</v>
      </c>
    </row>
    <row r="79" spans="1:9" x14ac:dyDescent="0.3">
      <c r="A79" s="1">
        <v>27075</v>
      </c>
      <c r="B79" s="74">
        <f>VLOOKUP($A79,FedFundsRates!$A$2:$MM$3000,MATCH(B$2,FedFundsRates!$A$2:$MM$2,0),FALSE)</f>
        <v>9.9966666666666661</v>
      </c>
      <c r="C79" s="74" t="e">
        <f>VLOOKUP($A79,NaturalRateMeasures!$A$2:$MK$3000,MATCH(C$2,NaturalRateMeasures!$A$2:$MK$2,0),FALSE)</f>
        <v>#N/A</v>
      </c>
      <c r="D79" s="74">
        <f>VLOOKUP($A79,InflationTargetMeasures!$A$2:$MM$3000,MATCH(D$2,InflationTargetMeasures!$A$2:$MM$2,0),FALSE)</f>
        <v>2</v>
      </c>
      <c r="E79" s="74" t="e">
        <f>VLOOKUP($A79,GapMeasures!$A$2:$LA$3000,MATCH(E$2,GapMeasures!$A$2:$LA$2,0),FALSE)</f>
        <v>#N/A</v>
      </c>
      <c r="F79" s="74">
        <f>VLOOKUP($A79,InflationMeasures!$A$2:$LN$3000,MATCH(F$2,InflationMeasures!$A$2:$LN$2,0),FALSE)</f>
        <v>5.9269775076527198</v>
      </c>
      <c r="G79" s="23">
        <v>27075</v>
      </c>
      <c r="H79" s="22" t="e">
        <f t="shared" si="1"/>
        <v>#N/A</v>
      </c>
      <c r="I79" s="22">
        <f>VLOOKUP($A79,FedFundsRates!$A$2:$MM$3000,MATCH("FedFundsRate",FedFundsRates!$A$2:$MM$2,0),FALSE)</f>
        <v>9.3233333333333324</v>
      </c>
    </row>
    <row r="80" spans="1:9" x14ac:dyDescent="0.3">
      <c r="A80" s="1">
        <v>27164</v>
      </c>
      <c r="B80" s="74">
        <f>VLOOKUP($A80,FedFundsRates!$A$2:$MM$3000,MATCH(B$2,FedFundsRates!$A$2:$MM$2,0),FALSE)</f>
        <v>9.3233333333333324</v>
      </c>
      <c r="C80" s="74" t="e">
        <f>VLOOKUP($A80,NaturalRateMeasures!$A$2:$MK$3000,MATCH(C$2,NaturalRateMeasures!$A$2:$MK$2,0),FALSE)</f>
        <v>#N/A</v>
      </c>
      <c r="D80" s="74">
        <f>VLOOKUP($A80,InflationTargetMeasures!$A$2:$MM$3000,MATCH(D$2,InflationTargetMeasures!$A$2:$MM$2,0),FALSE)</f>
        <v>2</v>
      </c>
      <c r="E80" s="74" t="e">
        <f>VLOOKUP($A80,GapMeasures!$A$2:$LA$3000,MATCH(E$2,GapMeasures!$A$2:$LA$2,0),FALSE)</f>
        <v>#N/A</v>
      </c>
      <c r="F80" s="74">
        <f>VLOOKUP($A80,InflationMeasures!$A$2:$LN$3000,MATCH(F$2,InflationMeasures!$A$2:$LN$2,0),FALSE)</f>
        <v>7.0990896358543498</v>
      </c>
      <c r="G80" s="23">
        <v>27164</v>
      </c>
      <c r="H80" s="22" t="e">
        <f t="shared" si="1"/>
        <v>#N/A</v>
      </c>
      <c r="I80" s="22">
        <f>VLOOKUP($A80,FedFundsRates!$A$2:$MM$3000,MATCH("FedFundsRate",FedFundsRates!$A$2:$MM$2,0),FALSE)</f>
        <v>11.25</v>
      </c>
    </row>
    <row r="81" spans="1:9" x14ac:dyDescent="0.3">
      <c r="A81" s="1">
        <v>27256</v>
      </c>
      <c r="B81" s="74">
        <f>VLOOKUP($A81,FedFundsRates!$A$2:$MM$3000,MATCH(B$2,FedFundsRates!$A$2:$MM$2,0),FALSE)</f>
        <v>11.25</v>
      </c>
      <c r="C81" s="74" t="e">
        <f>VLOOKUP($A81,NaturalRateMeasures!$A$2:$MK$3000,MATCH(C$2,NaturalRateMeasures!$A$2:$MK$2,0),FALSE)</f>
        <v>#N/A</v>
      </c>
      <c r="D81" s="74">
        <f>VLOOKUP($A81,InflationTargetMeasures!$A$2:$MM$3000,MATCH(D$2,InflationTargetMeasures!$A$2:$MM$2,0),FALSE)</f>
        <v>2</v>
      </c>
      <c r="E81" s="74" t="e">
        <f>VLOOKUP($A81,GapMeasures!$A$2:$LA$3000,MATCH(E$2,GapMeasures!$A$2:$LA$2,0),FALSE)</f>
        <v>#N/A</v>
      </c>
      <c r="F81" s="74">
        <f>VLOOKUP($A81,InflationMeasures!$A$2:$LN$3000,MATCH(F$2,InflationMeasures!$A$2:$LN$2,0),FALSE)</f>
        <v>8.7119903248099604</v>
      </c>
      <c r="G81" s="23">
        <v>27256</v>
      </c>
      <c r="H81" s="22" t="e">
        <f t="shared" si="1"/>
        <v>#N/A</v>
      </c>
      <c r="I81" s="22">
        <f>VLOOKUP($A81,FedFundsRates!$A$2:$MM$3000,MATCH("FedFundsRate",FedFundsRates!$A$2:$MM$2,0),FALSE)</f>
        <v>12.089999999999998</v>
      </c>
    </row>
    <row r="82" spans="1:9" x14ac:dyDescent="0.3">
      <c r="A82" s="1">
        <v>27348</v>
      </c>
      <c r="B82" s="74">
        <f>VLOOKUP($A82,FedFundsRates!$A$2:$MM$3000,MATCH(B$2,FedFundsRates!$A$2:$MM$2,0),FALSE)</f>
        <v>12.089999999999998</v>
      </c>
      <c r="C82" s="74" t="e">
        <f>VLOOKUP($A82,NaturalRateMeasures!$A$2:$MK$3000,MATCH(C$2,NaturalRateMeasures!$A$2:$MK$2,0),FALSE)</f>
        <v>#N/A</v>
      </c>
      <c r="D82" s="74">
        <f>VLOOKUP($A82,InflationTargetMeasures!$A$2:$MM$3000,MATCH(D$2,InflationTargetMeasures!$A$2:$MM$2,0),FALSE)</f>
        <v>2</v>
      </c>
      <c r="E82" s="74" t="e">
        <f>VLOOKUP($A82,GapMeasures!$A$2:$LA$3000,MATCH(E$2,GapMeasures!$A$2:$LA$2,0),FALSE)</f>
        <v>#N/A</v>
      </c>
      <c r="F82" s="74">
        <f>VLOOKUP($A82,InflationMeasures!$A$2:$LN$3000,MATCH(F$2,InflationMeasures!$A$2:$LN$2,0),FALSE)</f>
        <v>9.8406747891283999</v>
      </c>
      <c r="G82" s="23">
        <v>27348</v>
      </c>
      <c r="H82" s="22" t="e">
        <f t="shared" si="1"/>
        <v>#N/A</v>
      </c>
      <c r="I82" s="22">
        <f>VLOOKUP($A82,FedFundsRates!$A$2:$MM$3000,MATCH("FedFundsRate",FedFundsRates!$A$2:$MM$2,0),FALSE)</f>
        <v>9.3466666666666658</v>
      </c>
    </row>
    <row r="83" spans="1:9" x14ac:dyDescent="0.3">
      <c r="A83" s="1">
        <v>27440</v>
      </c>
      <c r="B83" s="74">
        <f>VLOOKUP($A83,FedFundsRates!$A$2:$MM$3000,MATCH(B$2,FedFundsRates!$A$2:$MM$2,0),FALSE)</f>
        <v>9.3466666666666658</v>
      </c>
      <c r="C83" s="74" t="e">
        <f>VLOOKUP($A83,NaturalRateMeasures!$A$2:$MK$3000,MATCH(C$2,NaturalRateMeasures!$A$2:$MK$2,0),FALSE)</f>
        <v>#N/A</v>
      </c>
      <c r="D83" s="74">
        <f>VLOOKUP($A83,InflationTargetMeasures!$A$2:$MM$3000,MATCH(D$2,InflationTargetMeasures!$A$2:$MM$2,0),FALSE)</f>
        <v>2</v>
      </c>
      <c r="E83" s="74" t="e">
        <f>VLOOKUP($A83,GapMeasures!$A$2:$LA$3000,MATCH(E$2,GapMeasures!$A$2:$LA$2,0),FALSE)</f>
        <v>#N/A</v>
      </c>
      <c r="F83" s="74">
        <f>VLOOKUP($A83,InflationMeasures!$A$2:$LN$3000,MATCH(F$2,InflationMeasures!$A$2:$LN$2,0),FALSE)</f>
        <v>10.097583448506931</v>
      </c>
      <c r="G83" s="23">
        <v>27440</v>
      </c>
      <c r="H83" s="22" t="e">
        <f t="shared" si="1"/>
        <v>#N/A</v>
      </c>
      <c r="I83" s="22">
        <f>VLOOKUP($A83,FedFundsRates!$A$2:$MM$3000,MATCH("FedFundsRate",FedFundsRates!$A$2:$MM$2,0),FALSE)</f>
        <v>6.3033333333333337</v>
      </c>
    </row>
    <row r="84" spans="1:9" x14ac:dyDescent="0.3">
      <c r="A84" s="1">
        <v>27529</v>
      </c>
      <c r="B84" s="74">
        <f>VLOOKUP($A84,FedFundsRates!$A$2:$MM$3000,MATCH(B$2,FedFundsRates!$A$2:$MM$2,0),FALSE)</f>
        <v>6.3033333333333337</v>
      </c>
      <c r="C84" s="74" t="e">
        <f>VLOOKUP($A84,NaturalRateMeasures!$A$2:$MK$3000,MATCH(C$2,NaturalRateMeasures!$A$2:$MK$2,0),FALSE)</f>
        <v>#N/A</v>
      </c>
      <c r="D84" s="74">
        <f>VLOOKUP($A84,InflationTargetMeasures!$A$2:$MM$3000,MATCH(D$2,InflationTargetMeasures!$A$2:$MM$2,0),FALSE)</f>
        <v>2</v>
      </c>
      <c r="E84" s="74" t="e">
        <f>VLOOKUP($A84,GapMeasures!$A$2:$LA$3000,MATCH(E$2,GapMeasures!$A$2:$LA$2,0),FALSE)</f>
        <v>#N/A</v>
      </c>
      <c r="F84" s="74">
        <f>VLOOKUP($A84,InflationMeasures!$A$2:$LN$3000,MATCH(F$2,InflationMeasures!$A$2:$LN$2,0),FALSE)</f>
        <v>9.0641601961585661</v>
      </c>
      <c r="G84" s="23">
        <v>27529</v>
      </c>
      <c r="H84" s="22" t="e">
        <f t="shared" si="1"/>
        <v>#N/A</v>
      </c>
      <c r="I84" s="22">
        <f>VLOOKUP($A84,FedFundsRates!$A$2:$MM$3000,MATCH("FedFundsRate",FedFundsRates!$A$2:$MM$2,0),FALSE)</f>
        <v>5.4200000000000008</v>
      </c>
    </row>
    <row r="85" spans="1:9" x14ac:dyDescent="0.3">
      <c r="A85" s="1">
        <v>27621</v>
      </c>
      <c r="B85" s="74">
        <f>VLOOKUP($A85,FedFundsRates!$A$2:$MM$3000,MATCH(B$2,FedFundsRates!$A$2:$MM$2,0),FALSE)</f>
        <v>5.4200000000000008</v>
      </c>
      <c r="C85" s="74" t="e">
        <f>VLOOKUP($A85,NaturalRateMeasures!$A$2:$MK$3000,MATCH(C$2,NaturalRateMeasures!$A$2:$MK$2,0),FALSE)</f>
        <v>#N/A</v>
      </c>
      <c r="D85" s="74">
        <f>VLOOKUP($A85,InflationTargetMeasures!$A$2:$MM$3000,MATCH(D$2,InflationTargetMeasures!$A$2:$MM$2,0),FALSE)</f>
        <v>2</v>
      </c>
      <c r="E85" s="74" t="e">
        <f>VLOOKUP($A85,GapMeasures!$A$2:$LA$3000,MATCH(E$2,GapMeasures!$A$2:$LA$2,0),FALSE)</f>
        <v>#N/A</v>
      </c>
      <c r="F85" s="74">
        <f>VLOOKUP($A85,InflationMeasures!$A$2:$LN$3000,MATCH(F$2,InflationMeasures!$A$2:$LN$2,0),FALSE)</f>
        <v>7.6284318010250596</v>
      </c>
      <c r="G85" s="23">
        <v>27621</v>
      </c>
      <c r="H85" s="22" t="e">
        <f t="shared" si="1"/>
        <v>#N/A</v>
      </c>
      <c r="I85" s="22">
        <f>VLOOKUP($A85,FedFundsRates!$A$2:$MM$3000,MATCH("FedFundsRate",FedFundsRates!$A$2:$MM$2,0),FALSE)</f>
        <v>6.1599999999999993</v>
      </c>
    </row>
    <row r="86" spans="1:9" x14ac:dyDescent="0.3">
      <c r="A86" s="1">
        <v>27713</v>
      </c>
      <c r="B86" s="74">
        <f>VLOOKUP($A86,FedFundsRates!$A$2:$MM$3000,MATCH(B$2,FedFundsRates!$A$2:$MM$2,0),FALSE)</f>
        <v>6.1599999999999993</v>
      </c>
      <c r="C86" s="74" t="e">
        <f>VLOOKUP($A86,NaturalRateMeasures!$A$2:$MK$3000,MATCH(C$2,NaturalRateMeasures!$A$2:$MK$2,0),FALSE)</f>
        <v>#N/A</v>
      </c>
      <c r="D86" s="74">
        <f>VLOOKUP($A86,InflationTargetMeasures!$A$2:$MM$3000,MATCH(D$2,InflationTargetMeasures!$A$2:$MM$2,0),FALSE)</f>
        <v>2</v>
      </c>
      <c r="E86" s="74" t="e">
        <f>VLOOKUP($A86,GapMeasures!$A$2:$LA$3000,MATCH(E$2,GapMeasures!$A$2:$LA$2,0),FALSE)</f>
        <v>#N/A</v>
      </c>
      <c r="F86" s="74">
        <f>VLOOKUP($A86,InflationMeasures!$A$2:$LN$3000,MATCH(F$2,InflationMeasures!$A$2:$LN$2,0),FALSE)</f>
        <v>6.7716413279553356</v>
      </c>
      <c r="G86" s="23">
        <v>27713</v>
      </c>
      <c r="H86" s="22" t="e">
        <f t="shared" si="1"/>
        <v>#N/A</v>
      </c>
      <c r="I86" s="22">
        <f>VLOOKUP($A86,FedFundsRates!$A$2:$MM$3000,MATCH("FedFundsRate",FedFundsRates!$A$2:$MM$2,0),FALSE)</f>
        <v>5.4133333333333331</v>
      </c>
    </row>
    <row r="87" spans="1:9" x14ac:dyDescent="0.3">
      <c r="A87" s="1">
        <v>27805</v>
      </c>
      <c r="B87" s="74">
        <f>VLOOKUP($A87,FedFundsRates!$A$2:$MM$3000,MATCH(B$2,FedFundsRates!$A$2:$MM$2,0),FALSE)</f>
        <v>5.4133333333333331</v>
      </c>
      <c r="C87" s="74" t="e">
        <f>VLOOKUP($A87,NaturalRateMeasures!$A$2:$MK$3000,MATCH(C$2,NaturalRateMeasures!$A$2:$MK$2,0),FALSE)</f>
        <v>#N/A</v>
      </c>
      <c r="D87" s="74">
        <f>VLOOKUP($A87,InflationTargetMeasures!$A$2:$MM$3000,MATCH(D$2,InflationTargetMeasures!$A$2:$MM$2,0),FALSE)</f>
        <v>2</v>
      </c>
      <c r="E87" s="74" t="e">
        <f>VLOOKUP($A87,GapMeasures!$A$2:$LA$3000,MATCH(E$2,GapMeasures!$A$2:$LA$2,0),FALSE)</f>
        <v>#N/A</v>
      </c>
      <c r="F87" s="74">
        <f>VLOOKUP($A87,InflationMeasures!$A$2:$LN$3000,MATCH(F$2,InflationMeasures!$A$2:$LN$2,0),FALSE)</f>
        <v>6.318472306755929</v>
      </c>
      <c r="G87" s="23">
        <v>27805</v>
      </c>
      <c r="H87" s="22" t="e">
        <f t="shared" si="1"/>
        <v>#N/A</v>
      </c>
      <c r="I87" s="22">
        <f>VLOOKUP($A87,FedFundsRates!$A$2:$MM$3000,MATCH("FedFundsRate",FedFundsRates!$A$2:$MM$2,0),FALSE)</f>
        <v>4.8266666666666671</v>
      </c>
    </row>
    <row r="88" spans="1:9" x14ac:dyDescent="0.3">
      <c r="A88" s="1">
        <v>27895</v>
      </c>
      <c r="B88" s="74">
        <f>VLOOKUP($A88,FedFundsRates!$A$2:$MM$3000,MATCH(B$2,FedFundsRates!$A$2:$MM$2,0),FALSE)</f>
        <v>4.8266666666666671</v>
      </c>
      <c r="C88" s="74" t="e">
        <f>VLOOKUP($A88,NaturalRateMeasures!$A$2:$MK$3000,MATCH(C$2,NaturalRateMeasures!$A$2:$MK$2,0),FALSE)</f>
        <v>#N/A</v>
      </c>
      <c r="D88" s="74">
        <f>VLOOKUP($A88,InflationTargetMeasures!$A$2:$MM$3000,MATCH(D$2,InflationTargetMeasures!$A$2:$MM$2,0),FALSE)</f>
        <v>2</v>
      </c>
      <c r="E88" s="74" t="e">
        <f>VLOOKUP($A88,GapMeasures!$A$2:$LA$3000,MATCH(E$2,GapMeasures!$A$2:$LA$2,0),FALSE)</f>
        <v>#N/A</v>
      </c>
      <c r="F88" s="74">
        <f>VLOOKUP($A88,InflationMeasures!$A$2:$LN$3000,MATCH(F$2,InflationMeasures!$A$2:$LN$2,0),FALSE)</f>
        <v>5.9802158273381201</v>
      </c>
      <c r="G88" s="23">
        <v>27895</v>
      </c>
      <c r="H88" s="22" t="e">
        <f t="shared" si="1"/>
        <v>#N/A</v>
      </c>
      <c r="I88" s="22">
        <f>VLOOKUP($A88,FedFundsRates!$A$2:$MM$3000,MATCH("FedFundsRate",FedFundsRates!$A$2:$MM$2,0),FALSE)</f>
        <v>5.1966666666666663</v>
      </c>
    </row>
    <row r="89" spans="1:9" x14ac:dyDescent="0.3">
      <c r="A89" s="1">
        <v>27987</v>
      </c>
      <c r="B89" s="74">
        <f>VLOOKUP($A89,FedFundsRates!$A$2:$MM$3000,MATCH(B$2,FedFundsRates!$A$2:$MM$2,0),FALSE)</f>
        <v>5.1966666666666663</v>
      </c>
      <c r="C89" s="74" t="e">
        <f>VLOOKUP($A89,NaturalRateMeasures!$A$2:$MK$3000,MATCH(C$2,NaturalRateMeasures!$A$2:$MK$2,0),FALSE)</f>
        <v>#N/A</v>
      </c>
      <c r="D89" s="74">
        <f>VLOOKUP($A89,InflationTargetMeasures!$A$2:$MM$3000,MATCH(D$2,InflationTargetMeasures!$A$2:$MM$2,0),FALSE)</f>
        <v>2</v>
      </c>
      <c r="E89" s="74" t="e">
        <f>VLOOKUP($A89,GapMeasures!$A$2:$LA$3000,MATCH(E$2,GapMeasures!$A$2:$LA$2,0),FALSE)</f>
        <v>#N/A</v>
      </c>
      <c r="F89" s="74">
        <f>VLOOKUP($A89,InflationMeasures!$A$2:$LN$3000,MATCH(F$2,InflationMeasures!$A$2:$LN$2,0),FALSE)</f>
        <v>6.0467348370187191</v>
      </c>
      <c r="G89" s="23">
        <v>27987</v>
      </c>
      <c r="H89" s="22" t="e">
        <f t="shared" si="1"/>
        <v>#N/A</v>
      </c>
      <c r="I89" s="22">
        <f>VLOOKUP($A89,FedFundsRates!$A$2:$MM$3000,MATCH("FedFundsRate",FedFundsRates!$A$2:$MM$2,0),FALSE)</f>
        <v>5.2833333333333332</v>
      </c>
    </row>
    <row r="90" spans="1:9" x14ac:dyDescent="0.3">
      <c r="A90" s="1">
        <v>28079</v>
      </c>
      <c r="B90" s="74">
        <f>VLOOKUP($A90,FedFundsRates!$A$2:$MM$3000,MATCH(B$2,FedFundsRates!$A$2:$MM$2,0),FALSE)</f>
        <v>5.2833333333333332</v>
      </c>
      <c r="C90" s="74" t="e">
        <f>VLOOKUP($A90,NaturalRateMeasures!$A$2:$MK$3000,MATCH(C$2,NaturalRateMeasures!$A$2:$MK$2,0),FALSE)</f>
        <v>#N/A</v>
      </c>
      <c r="D90" s="74">
        <f>VLOOKUP($A90,InflationTargetMeasures!$A$2:$MM$3000,MATCH(D$2,InflationTargetMeasures!$A$2:$MM$2,0),FALSE)</f>
        <v>2</v>
      </c>
      <c r="E90" s="74" t="e">
        <f>VLOOKUP($A90,GapMeasures!$A$2:$LA$3000,MATCH(E$2,GapMeasures!$A$2:$LA$2,0),FALSE)</f>
        <v>#N/A</v>
      </c>
      <c r="F90" s="74">
        <f>VLOOKUP($A90,InflationMeasures!$A$2:$LN$3000,MATCH(F$2,InflationMeasures!$A$2:$LN$2,0),FALSE)</f>
        <v>5.9789320741009622</v>
      </c>
      <c r="G90" s="23">
        <v>28079</v>
      </c>
      <c r="H90" s="22" t="e">
        <f t="shared" si="1"/>
        <v>#N/A</v>
      </c>
      <c r="I90" s="22">
        <f>VLOOKUP($A90,FedFundsRates!$A$2:$MM$3000,MATCH("FedFundsRate",FedFundsRates!$A$2:$MM$2,0),FALSE)</f>
        <v>4.8733333333333331</v>
      </c>
    </row>
    <row r="91" spans="1:9" x14ac:dyDescent="0.3">
      <c r="A91" s="1">
        <v>28171</v>
      </c>
      <c r="B91" s="74">
        <f>VLOOKUP($A91,FedFundsRates!$A$2:$MM$3000,MATCH(B$2,FedFundsRates!$A$2:$MM$2,0),FALSE)</f>
        <v>4.8733333333333331</v>
      </c>
      <c r="C91" s="74" t="e">
        <f>VLOOKUP($A91,NaturalRateMeasures!$A$2:$MK$3000,MATCH(C$2,NaturalRateMeasures!$A$2:$MK$2,0),FALSE)</f>
        <v>#N/A</v>
      </c>
      <c r="D91" s="74">
        <f>VLOOKUP($A91,InflationTargetMeasures!$A$2:$MM$3000,MATCH(D$2,InflationTargetMeasures!$A$2:$MM$2,0),FALSE)</f>
        <v>2</v>
      </c>
      <c r="E91" s="74" t="e">
        <f>VLOOKUP($A91,GapMeasures!$A$2:$LA$3000,MATCH(E$2,GapMeasures!$A$2:$LA$2,0),FALSE)</f>
        <v>#N/A</v>
      </c>
      <c r="F91" s="74">
        <f>VLOOKUP($A91,InflationMeasures!$A$2:$LN$3000,MATCH(F$2,InflationMeasures!$A$2:$LN$2,0),FALSE)</f>
        <v>6.146910444023046</v>
      </c>
      <c r="G91" s="23">
        <v>28171</v>
      </c>
      <c r="H91" s="22" t="e">
        <f t="shared" si="1"/>
        <v>#N/A</v>
      </c>
      <c r="I91" s="22">
        <f>VLOOKUP($A91,FedFundsRates!$A$2:$MM$3000,MATCH("FedFundsRate",FedFundsRates!$A$2:$MM$2,0),FALSE)</f>
        <v>4.66</v>
      </c>
    </row>
    <row r="92" spans="1:9" x14ac:dyDescent="0.3">
      <c r="A92" s="1">
        <v>28260</v>
      </c>
      <c r="B92" s="74">
        <f>VLOOKUP($A92,FedFundsRates!$A$2:$MM$3000,MATCH(B$2,FedFundsRates!$A$2:$MM$2,0),FALSE)</f>
        <v>4.66</v>
      </c>
      <c r="C92" s="74" t="e">
        <f>VLOOKUP($A92,NaturalRateMeasures!$A$2:$MK$3000,MATCH(C$2,NaturalRateMeasures!$A$2:$MK$2,0),FALSE)</f>
        <v>#N/A</v>
      </c>
      <c r="D92" s="74">
        <f>VLOOKUP($A92,InflationTargetMeasures!$A$2:$MM$3000,MATCH(D$2,InflationTargetMeasures!$A$2:$MM$2,0),FALSE)</f>
        <v>2</v>
      </c>
      <c r="E92" s="74" t="e">
        <f>VLOOKUP($A92,GapMeasures!$A$2:$LA$3000,MATCH(E$2,GapMeasures!$A$2:$LA$2,0),FALSE)</f>
        <v>#N/A</v>
      </c>
      <c r="F92" s="74">
        <f>VLOOKUP($A92,InflationMeasures!$A$2:$LN$3000,MATCH(F$2,InflationMeasures!$A$2:$LN$2,0),FALSE)</f>
        <v>6.4948380709942022</v>
      </c>
      <c r="G92" s="23">
        <v>28260</v>
      </c>
      <c r="H92" s="22" t="e">
        <f t="shared" si="1"/>
        <v>#N/A</v>
      </c>
      <c r="I92" s="22">
        <f>VLOOKUP($A92,FedFundsRates!$A$2:$MM$3000,MATCH("FedFundsRate",FedFundsRates!$A$2:$MM$2,0),FALSE)</f>
        <v>5.1566666666666663</v>
      </c>
    </row>
    <row r="93" spans="1:9" x14ac:dyDescent="0.3">
      <c r="A93" s="1">
        <v>28352</v>
      </c>
      <c r="B93" s="74">
        <f>VLOOKUP($A93,FedFundsRates!$A$2:$MM$3000,MATCH(B$2,FedFundsRates!$A$2:$MM$2,0),FALSE)</f>
        <v>5.1566666666666663</v>
      </c>
      <c r="C93" s="74" t="e">
        <f>VLOOKUP($A93,NaturalRateMeasures!$A$2:$MK$3000,MATCH(C$2,NaturalRateMeasures!$A$2:$MK$2,0),FALSE)</f>
        <v>#N/A</v>
      </c>
      <c r="D93" s="74">
        <f>VLOOKUP($A93,InflationTargetMeasures!$A$2:$MM$3000,MATCH(D$2,InflationTargetMeasures!$A$2:$MM$2,0),FALSE)</f>
        <v>2</v>
      </c>
      <c r="E93" s="74" t="e">
        <f>VLOOKUP($A93,GapMeasures!$A$2:$LA$3000,MATCH(E$2,GapMeasures!$A$2:$LA$2,0),FALSE)</f>
        <v>#N/A</v>
      </c>
      <c r="F93" s="74">
        <f>VLOOKUP($A93,InflationMeasures!$A$2:$LN$3000,MATCH(F$2,InflationMeasures!$A$2:$LN$2,0),FALSE)</f>
        <v>6.5965816131165811</v>
      </c>
      <c r="G93" s="23">
        <v>28352</v>
      </c>
      <c r="H93" s="22" t="e">
        <f t="shared" si="1"/>
        <v>#N/A</v>
      </c>
      <c r="I93" s="22">
        <f>VLOOKUP($A93,FedFundsRates!$A$2:$MM$3000,MATCH("FedFundsRate",FedFundsRates!$A$2:$MM$2,0),FALSE)</f>
        <v>5.82</v>
      </c>
    </row>
    <row r="94" spans="1:9" x14ac:dyDescent="0.3">
      <c r="A94" s="1">
        <v>28444</v>
      </c>
      <c r="B94" s="74">
        <f>VLOOKUP($A94,FedFundsRates!$A$2:$MM$3000,MATCH(B$2,FedFundsRates!$A$2:$MM$2,0),FALSE)</f>
        <v>5.82</v>
      </c>
      <c r="C94" s="74" t="e">
        <f>VLOOKUP($A94,NaturalRateMeasures!$A$2:$MK$3000,MATCH(C$2,NaturalRateMeasures!$A$2:$MK$2,0),FALSE)</f>
        <v>#N/A</v>
      </c>
      <c r="D94" s="74">
        <f>VLOOKUP($A94,InflationTargetMeasures!$A$2:$MM$3000,MATCH(D$2,InflationTargetMeasures!$A$2:$MM$2,0),FALSE)</f>
        <v>2</v>
      </c>
      <c r="E94" s="74" t="e">
        <f>VLOOKUP($A94,GapMeasures!$A$2:$LA$3000,MATCH(E$2,GapMeasures!$A$2:$LA$2,0),FALSE)</f>
        <v>#N/A</v>
      </c>
      <c r="F94" s="74">
        <f>VLOOKUP($A94,InflationMeasures!$A$2:$LN$3000,MATCH(F$2,InflationMeasures!$A$2:$LN$2,0),FALSE)</f>
        <v>6.4813545379764248</v>
      </c>
      <c r="G94" s="23">
        <v>28444</v>
      </c>
      <c r="H94" s="22" t="e">
        <f t="shared" si="1"/>
        <v>#N/A</v>
      </c>
      <c r="I94" s="22">
        <f>VLOOKUP($A94,FedFundsRates!$A$2:$MM$3000,MATCH("FedFundsRate",FedFundsRates!$A$2:$MM$2,0),FALSE)</f>
        <v>6.5133333333333328</v>
      </c>
    </row>
    <row r="95" spans="1:9" x14ac:dyDescent="0.3">
      <c r="A95" s="1">
        <v>28536</v>
      </c>
      <c r="B95" s="74">
        <f>VLOOKUP($A95,FedFundsRates!$A$2:$MM$3000,MATCH(B$2,FedFundsRates!$A$2:$MM$2,0),FALSE)</f>
        <v>6.5133333333333328</v>
      </c>
      <c r="C95" s="74" t="e">
        <f>VLOOKUP($A95,NaturalRateMeasures!$A$2:$MK$3000,MATCH(C$2,NaturalRateMeasures!$A$2:$MK$2,0),FALSE)</f>
        <v>#N/A</v>
      </c>
      <c r="D95" s="74">
        <f>VLOOKUP($A95,InflationTargetMeasures!$A$2:$MM$3000,MATCH(D$2,InflationTargetMeasures!$A$2:$MM$2,0),FALSE)</f>
        <v>2</v>
      </c>
      <c r="E95" s="74" t="e">
        <f>VLOOKUP($A95,GapMeasures!$A$2:$LA$3000,MATCH(E$2,GapMeasures!$A$2:$LA$2,0),FALSE)</f>
        <v>#N/A</v>
      </c>
      <c r="F95" s="74">
        <f>VLOOKUP($A95,InflationMeasures!$A$2:$LN$3000,MATCH(F$2,InflationMeasures!$A$2:$LN$2,0),FALSE)</f>
        <v>6.3538611925708643</v>
      </c>
      <c r="G95" s="23">
        <v>28536</v>
      </c>
      <c r="H95" s="22" t="e">
        <f t="shared" si="1"/>
        <v>#N/A</v>
      </c>
      <c r="I95" s="22">
        <f>VLOOKUP($A95,FedFundsRates!$A$2:$MM$3000,MATCH("FedFundsRate",FedFundsRates!$A$2:$MM$2,0),FALSE)</f>
        <v>6.7566666666666668</v>
      </c>
    </row>
    <row r="96" spans="1:9" x14ac:dyDescent="0.3">
      <c r="A96" s="1">
        <v>28625</v>
      </c>
      <c r="B96" s="74">
        <f>VLOOKUP($A96,FedFundsRates!$A$2:$MM$3000,MATCH(B$2,FedFundsRates!$A$2:$MM$2,0),FALSE)</f>
        <v>6.7566666666666668</v>
      </c>
      <c r="C96" s="74" t="e">
        <f>VLOOKUP($A96,NaturalRateMeasures!$A$2:$MK$3000,MATCH(C$2,NaturalRateMeasures!$A$2:$MK$2,0),FALSE)</f>
        <v>#N/A</v>
      </c>
      <c r="D96" s="74">
        <f>VLOOKUP($A96,InflationTargetMeasures!$A$2:$MM$3000,MATCH(D$2,InflationTargetMeasures!$A$2:$MM$2,0),FALSE)</f>
        <v>2</v>
      </c>
      <c r="E96" s="74" t="e">
        <f>VLOOKUP($A96,GapMeasures!$A$2:$LA$3000,MATCH(E$2,GapMeasures!$A$2:$LA$2,0),FALSE)</f>
        <v>#N/A</v>
      </c>
      <c r="F96" s="74">
        <f>VLOOKUP($A96,InflationMeasures!$A$2:$LN$3000,MATCH(F$2,InflationMeasures!$A$2:$LN$2,0),FALSE)</f>
        <v>6.5568872215397755</v>
      </c>
      <c r="G96" s="23">
        <v>28625</v>
      </c>
      <c r="H96" s="22" t="e">
        <f t="shared" si="1"/>
        <v>#N/A</v>
      </c>
      <c r="I96" s="22">
        <f>VLOOKUP($A96,FedFundsRates!$A$2:$MM$3000,MATCH("FedFundsRate",FedFundsRates!$A$2:$MM$2,0),FALSE)</f>
        <v>7.2833333333333341</v>
      </c>
    </row>
    <row r="97" spans="1:9" x14ac:dyDescent="0.3">
      <c r="A97" s="1">
        <v>28717</v>
      </c>
      <c r="B97" s="74">
        <f>VLOOKUP($A97,FedFundsRates!$A$2:$MM$3000,MATCH(B$2,FedFundsRates!$A$2:$MM$2,0),FALSE)</f>
        <v>7.2833333333333341</v>
      </c>
      <c r="C97" s="74" t="e">
        <f>VLOOKUP($A97,NaturalRateMeasures!$A$2:$MK$3000,MATCH(C$2,NaturalRateMeasures!$A$2:$MK$2,0),FALSE)</f>
        <v>#N/A</v>
      </c>
      <c r="D97" s="74">
        <f>VLOOKUP($A97,InflationTargetMeasures!$A$2:$MM$3000,MATCH(D$2,InflationTargetMeasures!$A$2:$MM$2,0),FALSE)</f>
        <v>2</v>
      </c>
      <c r="E97" s="74" t="e">
        <f>VLOOKUP($A97,GapMeasures!$A$2:$LA$3000,MATCH(E$2,GapMeasures!$A$2:$LA$2,0),FALSE)</f>
        <v>#N/A</v>
      </c>
      <c r="F97" s="74">
        <f>VLOOKUP($A97,InflationMeasures!$A$2:$LN$3000,MATCH(F$2,InflationMeasures!$A$2:$LN$2,0),FALSE)</f>
        <v>6.6128926915289599</v>
      </c>
      <c r="G97" s="23">
        <v>28717</v>
      </c>
      <c r="H97" s="22" t="e">
        <f t="shared" si="1"/>
        <v>#N/A</v>
      </c>
      <c r="I97" s="22">
        <f>VLOOKUP($A97,FedFundsRates!$A$2:$MM$3000,MATCH("FedFundsRate",FedFundsRates!$A$2:$MM$2,0),FALSE)</f>
        <v>8.1</v>
      </c>
    </row>
    <row r="98" spans="1:9" x14ac:dyDescent="0.3">
      <c r="A98" s="1">
        <v>28809</v>
      </c>
      <c r="B98" s="74">
        <f>VLOOKUP($A98,FedFundsRates!$A$2:$MM$3000,MATCH(B$2,FedFundsRates!$A$2:$MM$2,0),FALSE)</f>
        <v>8.1</v>
      </c>
      <c r="C98" s="74" t="e">
        <f>VLOOKUP($A98,NaturalRateMeasures!$A$2:$MK$3000,MATCH(C$2,NaturalRateMeasures!$A$2:$MK$2,0),FALSE)</f>
        <v>#N/A</v>
      </c>
      <c r="D98" s="74">
        <f>VLOOKUP($A98,InflationTargetMeasures!$A$2:$MM$3000,MATCH(D$2,InflationTargetMeasures!$A$2:$MM$2,0),FALSE)</f>
        <v>2</v>
      </c>
      <c r="E98" s="74" t="e">
        <f>VLOOKUP($A98,GapMeasures!$A$2:$LA$3000,MATCH(E$2,GapMeasures!$A$2:$LA$2,0),FALSE)</f>
        <v>#N/A</v>
      </c>
      <c r="F98" s="74">
        <f>VLOOKUP($A98,InflationMeasures!$A$2:$LN$3000,MATCH(F$2,InflationMeasures!$A$2:$LN$2,0),FALSE)</f>
        <v>6.9720281971223486</v>
      </c>
      <c r="G98" s="23">
        <v>28809</v>
      </c>
      <c r="H98" s="22" t="e">
        <f t="shared" si="1"/>
        <v>#N/A</v>
      </c>
      <c r="I98" s="22">
        <f>VLOOKUP($A98,FedFundsRates!$A$2:$MM$3000,MATCH("FedFundsRate",FedFundsRates!$A$2:$MM$2,0),FALSE)</f>
        <v>9.5833333333333339</v>
      </c>
    </row>
    <row r="99" spans="1:9" x14ac:dyDescent="0.3">
      <c r="A99" s="1">
        <v>28901</v>
      </c>
      <c r="B99" s="74">
        <f>VLOOKUP($A99,FedFundsRates!$A$2:$MM$3000,MATCH(B$2,FedFundsRates!$A$2:$MM$2,0),FALSE)</f>
        <v>9.5833333333333339</v>
      </c>
      <c r="C99" s="74" t="e">
        <f>VLOOKUP($A99,NaturalRateMeasures!$A$2:$MK$3000,MATCH(C$2,NaturalRateMeasures!$A$2:$MK$2,0),FALSE)</f>
        <v>#N/A</v>
      </c>
      <c r="D99" s="74">
        <f>VLOOKUP($A99,InflationTargetMeasures!$A$2:$MM$3000,MATCH(D$2,InflationTargetMeasures!$A$2:$MM$2,0),FALSE)</f>
        <v>2</v>
      </c>
      <c r="E99" s="74" t="e">
        <f>VLOOKUP($A99,GapMeasures!$A$2:$LA$3000,MATCH(E$2,GapMeasures!$A$2:$LA$2,0),FALSE)</f>
        <v>#N/A</v>
      </c>
      <c r="F99" s="74">
        <f>VLOOKUP($A99,InflationMeasures!$A$2:$LN$3000,MATCH(F$2,InflationMeasures!$A$2:$LN$2,0),FALSE)</f>
        <v>6.7666075050709873</v>
      </c>
      <c r="G99" s="23">
        <v>28901</v>
      </c>
      <c r="H99" s="22" t="e">
        <f t="shared" si="1"/>
        <v>#N/A</v>
      </c>
      <c r="I99" s="22">
        <f>VLOOKUP($A99,FedFundsRates!$A$2:$MM$3000,MATCH("FedFundsRate",FedFundsRates!$A$2:$MM$2,0),FALSE)</f>
        <v>10.073333333333334</v>
      </c>
    </row>
    <row r="100" spans="1:9" x14ac:dyDescent="0.3">
      <c r="A100" s="1">
        <v>28990</v>
      </c>
      <c r="B100" s="74">
        <f>VLOOKUP($A100,FedFundsRates!$A$2:$MM$3000,MATCH(B$2,FedFundsRates!$A$2:$MM$2,0),FALSE)</f>
        <v>10.073333333333334</v>
      </c>
      <c r="C100" s="74" t="e">
        <f>VLOOKUP($A100,NaturalRateMeasures!$A$2:$MK$3000,MATCH(C$2,NaturalRateMeasures!$A$2:$MK$2,0),FALSE)</f>
        <v>#N/A</v>
      </c>
      <c r="D100" s="74">
        <f>VLOOKUP($A100,InflationTargetMeasures!$A$2:$MM$3000,MATCH(D$2,InflationTargetMeasures!$A$2:$MM$2,0),FALSE)</f>
        <v>2</v>
      </c>
      <c r="E100" s="74" t="e">
        <f>VLOOKUP($A100,GapMeasures!$A$2:$LA$3000,MATCH(E$2,GapMeasures!$A$2:$LA$2,0),FALSE)</f>
        <v>#N/A</v>
      </c>
      <c r="F100" s="74">
        <f>VLOOKUP($A100,InflationMeasures!$A$2:$LN$3000,MATCH(F$2,InflationMeasures!$A$2:$LN$2,0),FALSE)</f>
        <v>7.2625872382851453</v>
      </c>
      <c r="G100" s="23">
        <v>28990</v>
      </c>
      <c r="H100" s="22" t="e">
        <f t="shared" si="1"/>
        <v>#N/A</v>
      </c>
      <c r="I100" s="22">
        <f>VLOOKUP($A100,FedFundsRates!$A$2:$MM$3000,MATCH("FedFundsRate",FedFundsRates!$A$2:$MM$2,0),FALSE)</f>
        <v>10.18</v>
      </c>
    </row>
    <row r="101" spans="1:9" x14ac:dyDescent="0.3">
      <c r="A101" s="1">
        <v>29082</v>
      </c>
      <c r="B101" s="74">
        <f>VLOOKUP($A101,FedFundsRates!$A$2:$MM$3000,MATCH(B$2,FedFundsRates!$A$2:$MM$2,0),FALSE)</f>
        <v>10.18</v>
      </c>
      <c r="C101" s="74" t="e">
        <f>VLOOKUP($A101,NaturalRateMeasures!$A$2:$MK$3000,MATCH(C$2,NaturalRateMeasures!$A$2:$MK$2,0),FALSE)</f>
        <v>#N/A</v>
      </c>
      <c r="D101" s="74">
        <f>VLOOKUP($A101,InflationTargetMeasures!$A$2:$MM$3000,MATCH(D$2,InflationTargetMeasures!$A$2:$MM$2,0),FALSE)</f>
        <v>2</v>
      </c>
      <c r="E101" s="74" t="e">
        <f>VLOOKUP($A101,GapMeasures!$A$2:$LA$3000,MATCH(E$2,GapMeasures!$A$2:$LA$2,0),FALSE)</f>
        <v>#N/A</v>
      </c>
      <c r="F101" s="74">
        <f>VLOOKUP($A101,InflationMeasures!$A$2:$LN$3000,MATCH(F$2,InflationMeasures!$A$2:$LN$2,0),FALSE)</f>
        <v>7.4003736943670351</v>
      </c>
      <c r="G101" s="23">
        <v>29082</v>
      </c>
      <c r="H101" s="22" t="e">
        <f t="shared" si="1"/>
        <v>#N/A</v>
      </c>
      <c r="I101" s="22">
        <f>VLOOKUP($A101,FedFundsRates!$A$2:$MM$3000,MATCH("FedFundsRate",FedFundsRates!$A$2:$MM$2,0),FALSE)</f>
        <v>10.946666666666667</v>
      </c>
    </row>
    <row r="102" spans="1:9" x14ac:dyDescent="0.3">
      <c r="A102" s="1">
        <v>29174</v>
      </c>
      <c r="B102" s="74">
        <f>VLOOKUP($A102,FedFundsRates!$A$2:$MM$3000,MATCH(B$2,FedFundsRates!$A$2:$MM$2,0),FALSE)</f>
        <v>10.946666666666667</v>
      </c>
      <c r="C102" s="74" t="e">
        <f>VLOOKUP($A102,NaturalRateMeasures!$A$2:$MK$3000,MATCH(C$2,NaturalRateMeasures!$A$2:$MK$2,0),FALSE)</f>
        <v>#N/A</v>
      </c>
      <c r="D102" s="74">
        <f>VLOOKUP($A102,InflationTargetMeasures!$A$2:$MM$3000,MATCH(D$2,InflationTargetMeasures!$A$2:$MM$2,0),FALSE)</f>
        <v>2</v>
      </c>
      <c r="E102" s="74" t="e">
        <f>VLOOKUP($A102,GapMeasures!$A$2:$LA$3000,MATCH(E$2,GapMeasures!$A$2:$LA$2,0),FALSE)</f>
        <v>#N/A</v>
      </c>
      <c r="F102" s="74">
        <f>VLOOKUP($A102,InflationMeasures!$A$2:$LN$3000,MATCH(F$2,InflationMeasures!$A$2:$LN$2,0),FALSE)</f>
        <v>7.7061956489032024</v>
      </c>
      <c r="G102" s="23">
        <v>29174</v>
      </c>
      <c r="H102" s="22" t="e">
        <f t="shared" si="1"/>
        <v>#N/A</v>
      </c>
      <c r="I102" s="22">
        <f>VLOOKUP($A102,FedFundsRates!$A$2:$MM$3000,MATCH("FedFundsRate",FedFundsRates!$A$2:$MM$2,0),FALSE)</f>
        <v>13.576666666666666</v>
      </c>
    </row>
    <row r="103" spans="1:9" x14ac:dyDescent="0.3">
      <c r="A103" s="1">
        <v>29266</v>
      </c>
      <c r="B103" s="74">
        <f>VLOOKUP($A103,FedFundsRates!$A$2:$MM$3000,MATCH(B$2,FedFundsRates!$A$2:$MM$2,0),FALSE)</f>
        <v>13.576666666666666</v>
      </c>
      <c r="C103" s="74" t="e">
        <f>VLOOKUP($A103,NaturalRateMeasures!$A$2:$MK$3000,MATCH(C$2,NaturalRateMeasures!$A$2:$MK$2,0),FALSE)</f>
        <v>#N/A</v>
      </c>
      <c r="D103" s="74">
        <f>VLOOKUP($A103,InflationTargetMeasures!$A$2:$MM$3000,MATCH(D$2,InflationTargetMeasures!$A$2:$MM$2,0),FALSE)</f>
        <v>2</v>
      </c>
      <c r="E103" s="74" t="e">
        <f>VLOOKUP($A103,GapMeasures!$A$2:$LA$3000,MATCH(E$2,GapMeasures!$A$2:$LA$2,0),FALSE)</f>
        <v>#N/A</v>
      </c>
      <c r="F103" s="74">
        <f>VLOOKUP($A103,InflationMeasures!$A$2:$LN$3000,MATCH(F$2,InflationMeasures!$A$2:$LN$2,0),FALSE)</f>
        <v>8.8550479413423755</v>
      </c>
      <c r="G103" s="23">
        <v>29266</v>
      </c>
      <c r="H103" s="22" t="e">
        <f t="shared" si="1"/>
        <v>#N/A</v>
      </c>
      <c r="I103" s="22">
        <f>VLOOKUP($A103,FedFundsRates!$A$2:$MM$3000,MATCH("FedFundsRate",FedFundsRates!$A$2:$MM$2,0),FALSE)</f>
        <v>15.046666666666667</v>
      </c>
    </row>
    <row r="104" spans="1:9" x14ac:dyDescent="0.3">
      <c r="A104" s="1">
        <v>29356</v>
      </c>
      <c r="B104" s="74">
        <f>VLOOKUP($A104,FedFundsRates!$A$2:$MM$3000,MATCH(B$2,FedFundsRates!$A$2:$MM$2,0),FALSE)</f>
        <v>15.046666666666667</v>
      </c>
      <c r="C104" s="74" t="e">
        <f>VLOOKUP($A104,NaturalRateMeasures!$A$2:$MK$3000,MATCH(C$2,NaturalRateMeasures!$A$2:$MK$2,0),FALSE)</f>
        <v>#N/A</v>
      </c>
      <c r="D104" s="74">
        <f>VLOOKUP($A104,InflationTargetMeasures!$A$2:$MM$3000,MATCH(D$2,InflationTargetMeasures!$A$2:$MM$2,0),FALSE)</f>
        <v>2</v>
      </c>
      <c r="E104" s="74" t="e">
        <f>VLOOKUP($A104,GapMeasures!$A$2:$LA$3000,MATCH(E$2,GapMeasures!$A$2:$LA$2,0),FALSE)</f>
        <v>#N/A</v>
      </c>
      <c r="F104" s="74">
        <f>VLOOKUP($A104,InflationMeasures!$A$2:$LN$3000,MATCH(F$2,InflationMeasures!$A$2:$LN$2,0),FALSE)</f>
        <v>8.8970865890144459</v>
      </c>
      <c r="G104" s="23">
        <v>29356</v>
      </c>
      <c r="H104" s="22" t="e">
        <f t="shared" si="1"/>
        <v>#N/A</v>
      </c>
      <c r="I104" s="22">
        <f>VLOOKUP($A104,FedFundsRates!$A$2:$MM$3000,MATCH("FedFundsRate",FedFundsRates!$A$2:$MM$2,0),FALSE)</f>
        <v>12.686666666666667</v>
      </c>
    </row>
    <row r="105" spans="1:9" x14ac:dyDescent="0.3">
      <c r="A105" s="1">
        <v>29448</v>
      </c>
      <c r="B105" s="74">
        <f>VLOOKUP($A105,FedFundsRates!$A$2:$MM$3000,MATCH(B$2,FedFundsRates!$A$2:$MM$2,0),FALSE)</f>
        <v>12.686666666666667</v>
      </c>
      <c r="C105" s="74" t="e">
        <f>VLOOKUP($A105,NaturalRateMeasures!$A$2:$MK$3000,MATCH(C$2,NaturalRateMeasures!$A$2:$MK$2,0),FALSE)</f>
        <v>#N/A</v>
      </c>
      <c r="D105" s="74">
        <f>VLOOKUP($A105,InflationTargetMeasures!$A$2:$MM$3000,MATCH(D$2,InflationTargetMeasures!$A$2:$MM$2,0),FALSE)</f>
        <v>2</v>
      </c>
      <c r="E105" s="74" t="e">
        <f>VLOOKUP($A105,GapMeasures!$A$2:$LA$3000,MATCH(E$2,GapMeasures!$A$2:$LA$2,0),FALSE)</f>
        <v>#N/A</v>
      </c>
      <c r="F105" s="74">
        <f>VLOOKUP($A105,InflationMeasures!$A$2:$LN$3000,MATCH(F$2,InflationMeasures!$A$2:$LN$2,0),FALSE)</f>
        <v>9.3032541425434268</v>
      </c>
      <c r="G105" s="23">
        <v>29448</v>
      </c>
      <c r="H105" s="22" t="e">
        <f t="shared" si="1"/>
        <v>#N/A</v>
      </c>
      <c r="I105" s="22">
        <f>VLOOKUP($A105,FedFundsRates!$A$2:$MM$3000,MATCH("FedFundsRate",FedFundsRates!$A$2:$MM$2,0),FALSE)</f>
        <v>9.836666666666666</v>
      </c>
    </row>
    <row r="106" spans="1:9" x14ac:dyDescent="0.3">
      <c r="A106" s="1">
        <v>29540</v>
      </c>
      <c r="B106" s="74">
        <f>VLOOKUP($A106,FedFundsRates!$A$2:$MM$3000,MATCH(B$2,FedFundsRates!$A$2:$MM$2,0),FALSE)</f>
        <v>9.836666666666666</v>
      </c>
      <c r="C106" s="74" t="e">
        <f>VLOOKUP($A106,NaturalRateMeasures!$A$2:$MK$3000,MATCH(C$2,NaturalRateMeasures!$A$2:$MK$2,0),FALSE)</f>
        <v>#N/A</v>
      </c>
      <c r="D106" s="74">
        <f>VLOOKUP($A106,InflationTargetMeasures!$A$2:$MM$3000,MATCH(D$2,InflationTargetMeasures!$A$2:$MM$2,0),FALSE)</f>
        <v>2</v>
      </c>
      <c r="E106" s="74" t="e">
        <f>VLOOKUP($A106,GapMeasures!$A$2:$LA$3000,MATCH(E$2,GapMeasures!$A$2:$LA$2,0),FALSE)</f>
        <v>#N/A</v>
      </c>
      <c r="F106" s="74">
        <f>VLOOKUP($A106,InflationMeasures!$A$2:$LN$3000,MATCH(F$2,InflationMeasures!$A$2:$LN$2,0),FALSE)</f>
        <v>9.6803933620159821</v>
      </c>
      <c r="G106" s="23">
        <v>29540</v>
      </c>
      <c r="H106" s="22" t="e">
        <f t="shared" si="1"/>
        <v>#N/A</v>
      </c>
      <c r="I106" s="22">
        <f>VLOOKUP($A106,FedFundsRates!$A$2:$MM$3000,MATCH("FedFundsRate",FedFundsRates!$A$2:$MM$2,0),FALSE)</f>
        <v>15.853333333333333</v>
      </c>
    </row>
    <row r="107" spans="1:9" x14ac:dyDescent="0.3">
      <c r="A107" s="1">
        <v>29632</v>
      </c>
      <c r="B107" s="74">
        <f>VLOOKUP($A107,FedFundsRates!$A$2:$MM$3000,MATCH(B$2,FedFundsRates!$A$2:$MM$2,0),FALSE)</f>
        <v>15.853333333333333</v>
      </c>
      <c r="C107" s="74" t="e">
        <f>VLOOKUP($A107,NaturalRateMeasures!$A$2:$MK$3000,MATCH(C$2,NaturalRateMeasures!$A$2:$MK$2,0),FALSE)</f>
        <v>#N/A</v>
      </c>
      <c r="D107" s="74">
        <f>VLOOKUP($A107,InflationTargetMeasures!$A$2:$MM$3000,MATCH(D$2,InflationTargetMeasures!$A$2:$MM$2,0),FALSE)</f>
        <v>2</v>
      </c>
      <c r="E107" s="74" t="e">
        <f>VLOOKUP($A107,GapMeasures!$A$2:$LA$3000,MATCH(E$2,GapMeasures!$A$2:$LA$2,0),FALSE)</f>
        <v>#N/A</v>
      </c>
      <c r="F107" s="74">
        <f>VLOOKUP($A107,InflationMeasures!$A$2:$LN$3000,MATCH(F$2,InflationMeasures!$A$2:$LN$2,0),FALSE)</f>
        <v>9.4327788382874154</v>
      </c>
      <c r="G107" s="23">
        <v>29632</v>
      </c>
      <c r="H107" s="22" t="e">
        <f t="shared" si="1"/>
        <v>#N/A</v>
      </c>
      <c r="I107" s="22">
        <f>VLOOKUP($A107,FedFundsRates!$A$2:$MM$3000,MATCH("FedFundsRate",FedFundsRates!$A$2:$MM$2,0),FALSE)</f>
        <v>16.569999999999997</v>
      </c>
    </row>
    <row r="108" spans="1:9" x14ac:dyDescent="0.3">
      <c r="A108" s="1">
        <v>29721</v>
      </c>
      <c r="B108" s="74">
        <f>VLOOKUP($A108,FedFundsRates!$A$2:$MM$3000,MATCH(B$2,FedFundsRates!$A$2:$MM$2,0),FALSE)</f>
        <v>16.569999999999997</v>
      </c>
      <c r="C108" s="74" t="e">
        <f>VLOOKUP($A108,NaturalRateMeasures!$A$2:$MK$3000,MATCH(C$2,NaturalRateMeasures!$A$2:$MK$2,0),FALSE)</f>
        <v>#N/A</v>
      </c>
      <c r="D108" s="74">
        <f>VLOOKUP($A108,InflationTargetMeasures!$A$2:$MM$3000,MATCH(D$2,InflationTargetMeasures!$A$2:$MM$2,0),FALSE)</f>
        <v>2</v>
      </c>
      <c r="E108" s="74" t="e">
        <f>VLOOKUP($A108,GapMeasures!$A$2:$LA$3000,MATCH(E$2,GapMeasures!$A$2:$LA$2,0),FALSE)</f>
        <v>#N/A</v>
      </c>
      <c r="F108" s="74">
        <f>VLOOKUP($A108,InflationMeasures!$A$2:$LN$3000,MATCH(F$2,InflationMeasures!$A$2:$LN$2,0),FALSE)</f>
        <v>9.063750333422238</v>
      </c>
      <c r="G108" s="23">
        <v>29721</v>
      </c>
      <c r="H108" s="22" t="e">
        <f t="shared" si="1"/>
        <v>#N/A</v>
      </c>
      <c r="I108" s="22">
        <f>VLOOKUP($A108,FedFundsRates!$A$2:$MM$3000,MATCH("FedFundsRate",FedFundsRates!$A$2:$MM$2,0),FALSE)</f>
        <v>17.78</v>
      </c>
    </row>
    <row r="109" spans="1:9" x14ac:dyDescent="0.3">
      <c r="A109" s="1">
        <v>29813</v>
      </c>
      <c r="B109" s="74">
        <f>VLOOKUP($A109,FedFundsRates!$A$2:$MM$3000,MATCH(B$2,FedFundsRates!$A$2:$MM$2,0),FALSE)</f>
        <v>17.78</v>
      </c>
      <c r="C109" s="74" t="e">
        <f>VLOOKUP($A109,NaturalRateMeasures!$A$2:$MK$3000,MATCH(C$2,NaturalRateMeasures!$A$2:$MK$2,0),FALSE)</f>
        <v>#N/A</v>
      </c>
      <c r="D109" s="74">
        <f>VLOOKUP($A109,InflationTargetMeasures!$A$2:$MM$3000,MATCH(D$2,InflationTargetMeasures!$A$2:$MM$2,0),FALSE)</f>
        <v>2</v>
      </c>
      <c r="E109" s="74" t="e">
        <f>VLOOKUP($A109,GapMeasures!$A$2:$LA$3000,MATCH(E$2,GapMeasures!$A$2:$LA$2,0),FALSE)</f>
        <v>#N/A</v>
      </c>
      <c r="F109" s="74">
        <f>VLOOKUP($A109,InflationMeasures!$A$2:$LN$3000,MATCH(F$2,InflationMeasures!$A$2:$LN$2,0),FALSE)</f>
        <v>8.6523157208088683</v>
      </c>
      <c r="G109" s="23">
        <v>29813</v>
      </c>
      <c r="H109" s="22" t="e">
        <f t="shared" si="1"/>
        <v>#N/A</v>
      </c>
      <c r="I109" s="22">
        <f>VLOOKUP($A109,FedFundsRates!$A$2:$MM$3000,MATCH("FedFundsRate",FedFundsRates!$A$2:$MM$2,0),FALSE)</f>
        <v>17.576666666666664</v>
      </c>
    </row>
    <row r="110" spans="1:9" x14ac:dyDescent="0.3">
      <c r="A110" s="1">
        <v>29905</v>
      </c>
      <c r="B110" s="74">
        <f>VLOOKUP($A110,FedFundsRates!$A$2:$MM$3000,MATCH(B$2,FedFundsRates!$A$2:$MM$2,0),FALSE)</f>
        <v>17.576666666666664</v>
      </c>
      <c r="C110" s="74" t="e">
        <f>VLOOKUP($A110,NaturalRateMeasures!$A$2:$MK$3000,MATCH(C$2,NaturalRateMeasures!$A$2:$MK$2,0),FALSE)</f>
        <v>#N/A</v>
      </c>
      <c r="D110" s="74">
        <f>VLOOKUP($A110,InflationTargetMeasures!$A$2:$MM$3000,MATCH(D$2,InflationTargetMeasures!$A$2:$MM$2,0),FALSE)</f>
        <v>2</v>
      </c>
      <c r="E110" s="74" t="e">
        <f>VLOOKUP($A110,GapMeasures!$A$2:$LA$3000,MATCH(E$2,GapMeasures!$A$2:$LA$2,0),FALSE)</f>
        <v>#N/A</v>
      </c>
      <c r="F110" s="74">
        <f>VLOOKUP($A110,InflationMeasures!$A$2:$LN$3000,MATCH(F$2,InflationMeasures!$A$2:$LN$2,0),FALSE)</f>
        <v>7.952316666242143</v>
      </c>
      <c r="G110" s="23">
        <v>29905</v>
      </c>
      <c r="H110" s="22" t="e">
        <f t="shared" si="1"/>
        <v>#N/A</v>
      </c>
      <c r="I110" s="22">
        <f>VLOOKUP($A110,FedFundsRates!$A$2:$MM$3000,MATCH("FedFundsRate",FedFundsRates!$A$2:$MM$2,0),FALSE)</f>
        <v>13.586666666666666</v>
      </c>
    </row>
    <row r="111" spans="1:9" x14ac:dyDescent="0.3">
      <c r="A111" s="1">
        <v>29997</v>
      </c>
      <c r="B111" s="74">
        <f>VLOOKUP($A111,FedFundsRates!$A$2:$MM$3000,MATCH(B$2,FedFundsRates!$A$2:$MM$2,0),FALSE)</f>
        <v>13.586666666666666</v>
      </c>
      <c r="C111" s="74" t="e">
        <f>VLOOKUP($A111,NaturalRateMeasures!$A$2:$MK$3000,MATCH(C$2,NaturalRateMeasures!$A$2:$MK$2,0),FALSE)</f>
        <v>#N/A</v>
      </c>
      <c r="D111" s="74">
        <f>VLOOKUP($A111,InflationTargetMeasures!$A$2:$MM$3000,MATCH(D$2,InflationTargetMeasures!$A$2:$MM$2,0),FALSE)</f>
        <v>2</v>
      </c>
      <c r="E111" s="74" t="e">
        <f>VLOOKUP($A111,GapMeasures!$A$2:$LA$3000,MATCH(E$2,GapMeasures!$A$2:$LA$2,0),FALSE)</f>
        <v>#N/A</v>
      </c>
      <c r="F111" s="74">
        <f>VLOOKUP($A111,InflationMeasures!$A$2:$LN$3000,MATCH(F$2,InflationMeasures!$A$2:$LN$2,0),FALSE)</f>
        <v>7.1594108998479955</v>
      </c>
      <c r="G111" s="23">
        <v>29997</v>
      </c>
      <c r="H111" s="22" t="e">
        <f t="shared" si="1"/>
        <v>#N/A</v>
      </c>
      <c r="I111" s="22">
        <f>VLOOKUP($A111,FedFundsRates!$A$2:$MM$3000,MATCH("FedFundsRate",FedFundsRates!$A$2:$MM$2,0),FALSE)</f>
        <v>14.226666666666667</v>
      </c>
    </row>
    <row r="112" spans="1:9" x14ac:dyDescent="0.3">
      <c r="A112" s="1">
        <v>30086</v>
      </c>
      <c r="B112" s="74">
        <f>VLOOKUP($A112,FedFundsRates!$A$2:$MM$3000,MATCH(B$2,FedFundsRates!$A$2:$MM$2,0),FALSE)</f>
        <v>14.226666666666667</v>
      </c>
      <c r="C112" s="74" t="e">
        <f>VLOOKUP($A112,NaturalRateMeasures!$A$2:$MK$3000,MATCH(C$2,NaturalRateMeasures!$A$2:$MK$2,0),FALSE)</f>
        <v>#N/A</v>
      </c>
      <c r="D112" s="74">
        <f>VLOOKUP($A112,InflationTargetMeasures!$A$2:$MM$3000,MATCH(D$2,InflationTargetMeasures!$A$2:$MM$2,0),FALSE)</f>
        <v>2</v>
      </c>
      <c r="E112" s="74" t="e">
        <f>VLOOKUP($A112,GapMeasures!$A$2:$LA$3000,MATCH(E$2,GapMeasures!$A$2:$LA$2,0),FALSE)</f>
        <v>#N/A</v>
      </c>
      <c r="F112" s="74">
        <f>VLOOKUP($A112,InflationMeasures!$A$2:$LN$3000,MATCH(F$2,InflationMeasures!$A$2:$LN$2,0),FALSE)</f>
        <v>6.5936216004695902</v>
      </c>
      <c r="G112" s="23">
        <v>30086</v>
      </c>
      <c r="H112" s="22" t="e">
        <f t="shared" si="1"/>
        <v>#N/A</v>
      </c>
      <c r="I112" s="22">
        <f>VLOOKUP($A112,FedFundsRates!$A$2:$MM$3000,MATCH("FedFundsRate",FedFundsRates!$A$2:$MM$2,0),FALSE)</f>
        <v>14.513333333333334</v>
      </c>
    </row>
    <row r="113" spans="1:9" x14ac:dyDescent="0.3">
      <c r="A113" s="1">
        <v>30178</v>
      </c>
      <c r="B113" s="74">
        <f>VLOOKUP($A113,FedFundsRates!$A$2:$MM$3000,MATCH(B$2,FedFundsRates!$A$2:$MM$2,0),FALSE)</f>
        <v>14.513333333333334</v>
      </c>
      <c r="C113" s="74" t="e">
        <f>VLOOKUP($A113,NaturalRateMeasures!$A$2:$MK$3000,MATCH(C$2,NaturalRateMeasures!$A$2:$MK$2,0),FALSE)</f>
        <v>#N/A</v>
      </c>
      <c r="D113" s="74">
        <f>VLOOKUP($A113,InflationTargetMeasures!$A$2:$MM$3000,MATCH(D$2,InflationTargetMeasures!$A$2:$MM$2,0),FALSE)</f>
        <v>2</v>
      </c>
      <c r="E113" s="74" t="e">
        <f>VLOOKUP($A113,GapMeasures!$A$2:$LA$3000,MATCH(E$2,GapMeasures!$A$2:$LA$2,0),FALSE)</f>
        <v>#N/A</v>
      </c>
      <c r="F113" s="74">
        <f>VLOOKUP($A113,InflationMeasures!$A$2:$LN$3000,MATCH(F$2,InflationMeasures!$A$2:$LN$2,0),FALSE)</f>
        <v>6.3423068610263922</v>
      </c>
      <c r="G113" s="23">
        <v>30178</v>
      </c>
      <c r="H113" s="22" t="e">
        <f t="shared" si="1"/>
        <v>#N/A</v>
      </c>
      <c r="I113" s="22">
        <f>VLOOKUP($A113,FedFundsRates!$A$2:$MM$3000,MATCH("FedFundsRate",FedFundsRates!$A$2:$MM$2,0),FALSE)</f>
        <v>11.006666666666668</v>
      </c>
    </row>
    <row r="114" spans="1:9" x14ac:dyDescent="0.3">
      <c r="A114" s="1">
        <v>30270</v>
      </c>
      <c r="B114" s="74">
        <f>VLOOKUP($A114,FedFundsRates!$A$2:$MM$3000,MATCH(B$2,FedFundsRates!$A$2:$MM$2,0),FALSE)</f>
        <v>11.006666666666668</v>
      </c>
      <c r="C114" s="74" t="e">
        <f>VLOOKUP($A114,NaturalRateMeasures!$A$2:$MK$3000,MATCH(C$2,NaturalRateMeasures!$A$2:$MK$2,0),FALSE)</f>
        <v>#N/A</v>
      </c>
      <c r="D114" s="74">
        <f>VLOOKUP($A114,InflationTargetMeasures!$A$2:$MM$3000,MATCH(D$2,InflationTargetMeasures!$A$2:$MM$2,0),FALSE)</f>
        <v>2</v>
      </c>
      <c r="E114" s="74" t="e">
        <f>VLOOKUP($A114,GapMeasures!$A$2:$LA$3000,MATCH(E$2,GapMeasures!$A$2:$LA$2,0),FALSE)</f>
        <v>#N/A</v>
      </c>
      <c r="F114" s="74">
        <f>VLOOKUP($A114,InflationMeasures!$A$2:$LN$3000,MATCH(F$2,InflationMeasures!$A$2:$LN$2,0),FALSE)</f>
        <v>5.9413416389419771</v>
      </c>
      <c r="G114" s="23">
        <v>30270</v>
      </c>
      <c r="H114" s="22" t="e">
        <f t="shared" si="1"/>
        <v>#N/A</v>
      </c>
      <c r="I114" s="22">
        <f>VLOOKUP($A114,FedFundsRates!$A$2:$MM$3000,MATCH("FedFundsRate",FedFundsRates!$A$2:$MM$2,0),FALSE)</f>
        <v>9.2866666666666671</v>
      </c>
    </row>
    <row r="115" spans="1:9" x14ac:dyDescent="0.3">
      <c r="A115" s="1">
        <v>30362</v>
      </c>
      <c r="B115" s="74">
        <f>VLOOKUP($A115,FedFundsRates!$A$2:$MM$3000,MATCH(B$2,FedFundsRates!$A$2:$MM$2,0),FALSE)</f>
        <v>9.2866666666666671</v>
      </c>
      <c r="C115" s="74" t="e">
        <f>VLOOKUP($A115,NaturalRateMeasures!$A$2:$MK$3000,MATCH(C$2,NaturalRateMeasures!$A$2:$MK$2,0),FALSE)</f>
        <v>#N/A</v>
      </c>
      <c r="D115" s="74">
        <f>VLOOKUP($A115,InflationTargetMeasures!$A$2:$MM$3000,MATCH(D$2,InflationTargetMeasures!$A$2:$MM$2,0),FALSE)</f>
        <v>2</v>
      </c>
      <c r="E115" s="74" t="e">
        <f>VLOOKUP($A115,GapMeasures!$A$2:$LA$3000,MATCH(E$2,GapMeasures!$A$2:$LA$2,0),FALSE)</f>
        <v>#N/A</v>
      </c>
      <c r="F115" s="74">
        <f>VLOOKUP($A115,InflationMeasures!$A$2:$LN$3000,MATCH(F$2,InflationMeasures!$A$2:$LN$2,0),FALSE)</f>
        <v>5.7834519324682532</v>
      </c>
      <c r="G115" s="23">
        <v>30362</v>
      </c>
      <c r="H115" s="22" t="e">
        <f t="shared" si="1"/>
        <v>#N/A</v>
      </c>
      <c r="I115" s="22">
        <f>VLOOKUP($A115,FedFundsRates!$A$2:$MM$3000,MATCH("FedFundsRate",FedFundsRates!$A$2:$MM$2,0),FALSE)</f>
        <v>8.6533333333333324</v>
      </c>
    </row>
    <row r="116" spans="1:9" x14ac:dyDescent="0.3">
      <c r="A116" s="1">
        <v>30451</v>
      </c>
      <c r="B116" s="74">
        <f>VLOOKUP($A116,FedFundsRates!$A$2:$MM$3000,MATCH(B$2,FedFundsRates!$A$2:$MM$2,0),FALSE)</f>
        <v>8.6533333333333324</v>
      </c>
      <c r="C116" s="74" t="e">
        <f>VLOOKUP($A116,NaturalRateMeasures!$A$2:$MK$3000,MATCH(C$2,NaturalRateMeasures!$A$2:$MK$2,0),FALSE)</f>
        <v>#N/A</v>
      </c>
      <c r="D116" s="74">
        <f>VLOOKUP($A116,InflationTargetMeasures!$A$2:$MM$3000,MATCH(D$2,InflationTargetMeasures!$A$2:$MM$2,0),FALSE)</f>
        <v>2</v>
      </c>
      <c r="E116" s="74" t="e">
        <f>VLOOKUP($A116,GapMeasures!$A$2:$LA$3000,MATCH(E$2,GapMeasures!$A$2:$LA$2,0),FALSE)</f>
        <v>#N/A</v>
      </c>
      <c r="F116" s="74">
        <f>VLOOKUP($A116,InflationMeasures!$A$2:$LN$3000,MATCH(F$2,InflationMeasures!$A$2:$LN$2,0),FALSE)</f>
        <v>5.1693281938326008</v>
      </c>
      <c r="G116" s="23">
        <v>30451</v>
      </c>
      <c r="H116" s="22" t="e">
        <f t="shared" si="1"/>
        <v>#N/A</v>
      </c>
      <c r="I116" s="22">
        <f>VLOOKUP($A116,FedFundsRates!$A$2:$MM$3000,MATCH("FedFundsRate",FedFundsRates!$A$2:$MM$2,0),FALSE)</f>
        <v>8.8033333333333328</v>
      </c>
    </row>
    <row r="117" spans="1:9" x14ac:dyDescent="0.3">
      <c r="A117" s="1">
        <v>30543</v>
      </c>
      <c r="B117" s="74">
        <f>VLOOKUP($A117,FedFundsRates!$A$2:$MM$3000,MATCH(B$2,FedFundsRates!$A$2:$MM$2,0),FALSE)</f>
        <v>8.8033333333333328</v>
      </c>
      <c r="C117" s="74" t="e">
        <f>VLOOKUP($A117,NaturalRateMeasures!$A$2:$MK$3000,MATCH(C$2,NaturalRateMeasures!$A$2:$MK$2,0),FALSE)</f>
        <v>#N/A</v>
      </c>
      <c r="D117" s="74">
        <f>VLOOKUP($A117,InflationTargetMeasures!$A$2:$MM$3000,MATCH(D$2,InflationTargetMeasures!$A$2:$MM$2,0),FALSE)</f>
        <v>2</v>
      </c>
      <c r="E117" s="74" t="e">
        <f>VLOOKUP($A117,GapMeasures!$A$2:$LA$3000,MATCH(E$2,GapMeasures!$A$2:$LA$2,0),FALSE)</f>
        <v>#N/A</v>
      </c>
      <c r="F117" s="74">
        <f>VLOOKUP($A117,InflationMeasures!$A$2:$LN$3000,MATCH(F$2,InflationMeasures!$A$2:$LN$2,0),FALSE)</f>
        <v>5.0833295695768221</v>
      </c>
      <c r="G117" s="23">
        <v>30543</v>
      </c>
      <c r="H117" s="22" t="e">
        <f t="shared" si="1"/>
        <v>#N/A</v>
      </c>
      <c r="I117" s="22">
        <f>VLOOKUP($A117,FedFundsRates!$A$2:$MM$3000,MATCH("FedFundsRate",FedFundsRates!$A$2:$MM$2,0),FALSE)</f>
        <v>9.4599999999999991</v>
      </c>
    </row>
    <row r="118" spans="1:9" x14ac:dyDescent="0.3">
      <c r="A118" s="1">
        <v>30635</v>
      </c>
      <c r="B118" s="74">
        <f>VLOOKUP($A118,FedFundsRates!$A$2:$MM$3000,MATCH(B$2,FedFundsRates!$A$2:$MM$2,0),FALSE)</f>
        <v>9.4599999999999991</v>
      </c>
      <c r="C118" s="74" t="e">
        <f>VLOOKUP($A118,NaturalRateMeasures!$A$2:$MK$3000,MATCH(C$2,NaturalRateMeasures!$A$2:$MK$2,0),FALSE)</f>
        <v>#N/A</v>
      </c>
      <c r="D118" s="74">
        <f>VLOOKUP($A118,InflationTargetMeasures!$A$2:$MM$3000,MATCH(D$2,InflationTargetMeasures!$A$2:$MM$2,0),FALSE)</f>
        <v>2</v>
      </c>
      <c r="E118" s="74" t="e">
        <f>VLOOKUP($A118,GapMeasures!$A$2:$LA$3000,MATCH(E$2,GapMeasures!$A$2:$LA$2,0),FALSE)</f>
        <v>#N/A</v>
      </c>
      <c r="F118" s="74">
        <f>VLOOKUP($A118,InflationMeasures!$A$2:$LN$3000,MATCH(F$2,InflationMeasures!$A$2:$LN$2,0),FALSE)</f>
        <v>4.4678055190538801</v>
      </c>
      <c r="G118" s="23">
        <v>30635</v>
      </c>
      <c r="H118" s="22" t="e">
        <f t="shared" si="1"/>
        <v>#N/A</v>
      </c>
      <c r="I118" s="22">
        <f>VLOOKUP($A118,FedFundsRates!$A$2:$MM$3000,MATCH("FedFundsRate",FedFundsRates!$A$2:$MM$2,0),FALSE)</f>
        <v>9.43</v>
      </c>
    </row>
    <row r="119" spans="1:9" x14ac:dyDescent="0.3">
      <c r="A119" s="1">
        <v>30727</v>
      </c>
      <c r="B119" s="74">
        <f>VLOOKUP($A119,FedFundsRates!$A$2:$MM$3000,MATCH(B$2,FedFundsRates!$A$2:$MM$2,0),FALSE)</f>
        <v>9.43</v>
      </c>
      <c r="C119" s="74" t="e">
        <f>VLOOKUP($A119,NaturalRateMeasures!$A$2:$MK$3000,MATCH(C$2,NaturalRateMeasures!$A$2:$MK$2,0),FALSE)</f>
        <v>#N/A</v>
      </c>
      <c r="D119" s="74">
        <f>VLOOKUP($A119,InflationTargetMeasures!$A$2:$MM$3000,MATCH(D$2,InflationTargetMeasures!$A$2:$MM$2,0),FALSE)</f>
        <v>2</v>
      </c>
      <c r="E119" s="74" t="e">
        <f>VLOOKUP($A119,GapMeasures!$A$2:$LA$3000,MATCH(E$2,GapMeasures!$A$2:$LA$2,0),FALSE)</f>
        <v>#N/A</v>
      </c>
      <c r="F119" s="74">
        <f>VLOOKUP($A119,InflationMeasures!$A$2:$LN$3000,MATCH(F$2,InflationMeasures!$A$2:$LN$2,0),FALSE)</f>
        <v>4.1548506232276017</v>
      </c>
      <c r="G119" s="23">
        <v>30727</v>
      </c>
      <c r="H119" s="22" t="e">
        <f t="shared" si="1"/>
        <v>#N/A</v>
      </c>
      <c r="I119" s="22">
        <f>VLOOKUP($A119,FedFundsRates!$A$2:$MM$3000,MATCH("FedFundsRate",FedFundsRates!$A$2:$MM$2,0),FALSE)</f>
        <v>9.6866666666666656</v>
      </c>
    </row>
    <row r="120" spans="1:9" x14ac:dyDescent="0.3">
      <c r="A120" s="1">
        <v>30817</v>
      </c>
      <c r="B120" s="74">
        <f>VLOOKUP($A120,FedFundsRates!$A$2:$MM$3000,MATCH(B$2,FedFundsRates!$A$2:$MM$2,0),FALSE)</f>
        <v>9.6866666666666656</v>
      </c>
      <c r="C120" s="74" t="e">
        <f>VLOOKUP($A120,NaturalRateMeasures!$A$2:$MK$3000,MATCH(C$2,NaturalRateMeasures!$A$2:$MK$2,0),FALSE)</f>
        <v>#N/A</v>
      </c>
      <c r="D120" s="74">
        <f>VLOOKUP($A120,InflationTargetMeasures!$A$2:$MM$3000,MATCH(D$2,InflationTargetMeasures!$A$2:$MM$2,0),FALSE)</f>
        <v>2</v>
      </c>
      <c r="E120" s="74" t="e">
        <f>VLOOKUP($A120,GapMeasures!$A$2:$LA$3000,MATCH(E$2,GapMeasures!$A$2:$LA$2,0),FALSE)</f>
        <v>#N/A</v>
      </c>
      <c r="F120" s="74">
        <f>VLOOKUP($A120,InflationMeasures!$A$2:$LN$3000,MATCH(F$2,InflationMeasures!$A$2:$LN$2,0),FALSE)</f>
        <v>4.5749067347339301</v>
      </c>
      <c r="G120" s="23">
        <v>30817</v>
      </c>
      <c r="H120" s="22" t="e">
        <f t="shared" si="1"/>
        <v>#N/A</v>
      </c>
      <c r="I120" s="22">
        <f>VLOOKUP($A120,FedFundsRates!$A$2:$MM$3000,MATCH("FedFundsRate",FedFundsRates!$A$2:$MM$2,0),FALSE)</f>
        <v>10.556666666666667</v>
      </c>
    </row>
    <row r="121" spans="1:9" x14ac:dyDescent="0.3">
      <c r="A121" s="1">
        <v>30909</v>
      </c>
      <c r="B121" s="74">
        <f>VLOOKUP($A121,FedFundsRates!$A$2:$MM$3000,MATCH(B$2,FedFundsRates!$A$2:$MM$2,0),FALSE)</f>
        <v>10.556666666666667</v>
      </c>
      <c r="C121" s="74" t="e">
        <f>VLOOKUP($A121,NaturalRateMeasures!$A$2:$MK$3000,MATCH(C$2,NaturalRateMeasures!$A$2:$MK$2,0),FALSE)</f>
        <v>#N/A</v>
      </c>
      <c r="D121" s="74">
        <f>VLOOKUP($A121,InflationTargetMeasures!$A$2:$MM$3000,MATCH(D$2,InflationTargetMeasures!$A$2:$MM$2,0),FALSE)</f>
        <v>2</v>
      </c>
      <c r="E121" s="74" t="e">
        <f>VLOOKUP($A121,GapMeasures!$A$2:$LA$3000,MATCH(E$2,GapMeasures!$A$2:$LA$2,0),FALSE)</f>
        <v>#N/A</v>
      </c>
      <c r="F121" s="74">
        <f>VLOOKUP($A121,InflationMeasures!$A$2:$LN$3000,MATCH(F$2,InflationMeasures!$A$2:$LN$2,0),FALSE)</f>
        <v>3.9778221907033728</v>
      </c>
      <c r="G121" s="23">
        <v>30909</v>
      </c>
      <c r="H121" s="22" t="e">
        <f t="shared" si="1"/>
        <v>#N/A</v>
      </c>
      <c r="I121" s="22">
        <f>VLOOKUP($A121,FedFundsRates!$A$2:$MM$3000,MATCH("FedFundsRate",FedFundsRates!$A$2:$MM$2,0),FALSE)</f>
        <v>11.39</v>
      </c>
    </row>
    <row r="122" spans="1:9" x14ac:dyDescent="0.3">
      <c r="A122" s="1">
        <v>31001</v>
      </c>
      <c r="B122" s="74">
        <f>VLOOKUP($A122,FedFundsRates!$A$2:$MM$3000,MATCH(B$2,FedFundsRates!$A$2:$MM$2,0),FALSE)</f>
        <v>11.39</v>
      </c>
      <c r="C122" s="74" t="e">
        <f>VLOOKUP($A122,NaturalRateMeasures!$A$2:$MK$3000,MATCH(C$2,NaturalRateMeasures!$A$2:$MK$2,0),FALSE)</f>
        <v>#N/A</v>
      </c>
      <c r="D122" s="74">
        <f>VLOOKUP($A122,InflationTargetMeasures!$A$2:$MM$3000,MATCH(D$2,InflationTargetMeasures!$A$2:$MM$2,0),FALSE)</f>
        <v>2</v>
      </c>
      <c r="E122" s="74" t="e">
        <f>VLOOKUP($A122,GapMeasures!$A$2:$LA$3000,MATCH(E$2,GapMeasures!$A$2:$LA$2,0),FALSE)</f>
        <v>#N/A</v>
      </c>
      <c r="F122" s="74">
        <f>VLOOKUP($A122,InflationMeasures!$A$2:$LN$3000,MATCH(F$2,InflationMeasures!$A$2:$LN$2,0),FALSE)</f>
        <v>3.886579255942868</v>
      </c>
      <c r="G122" s="23">
        <v>31001</v>
      </c>
      <c r="H122" s="22" t="e">
        <f t="shared" si="1"/>
        <v>#N/A</v>
      </c>
      <c r="I122" s="22">
        <f>VLOOKUP($A122,FedFundsRates!$A$2:$MM$3000,MATCH("FedFundsRate",FedFundsRates!$A$2:$MM$2,0),FALSE)</f>
        <v>9.2666666666666675</v>
      </c>
    </row>
    <row r="123" spans="1:9" x14ac:dyDescent="0.3">
      <c r="A123" s="1">
        <v>31093</v>
      </c>
      <c r="B123" s="74">
        <f>VLOOKUP($A123,FedFundsRates!$A$2:$MM$3000,MATCH(B$2,FedFundsRates!$A$2:$MM$2,0),FALSE)</f>
        <v>9.2666666666666675</v>
      </c>
      <c r="C123" s="74" t="e">
        <f>VLOOKUP($A123,NaturalRateMeasures!$A$2:$MK$3000,MATCH(C$2,NaturalRateMeasures!$A$2:$MK$2,0),FALSE)</f>
        <v>#N/A</v>
      </c>
      <c r="D123" s="74">
        <f>VLOOKUP($A123,InflationTargetMeasures!$A$2:$MM$3000,MATCH(D$2,InflationTargetMeasures!$A$2:$MM$2,0),FALSE)</f>
        <v>2</v>
      </c>
      <c r="E123" s="74" t="e">
        <f>VLOOKUP($A123,GapMeasures!$A$2:$LA$3000,MATCH(E$2,GapMeasures!$A$2:$LA$2,0),FALSE)</f>
        <v>#N/A</v>
      </c>
      <c r="F123" s="74">
        <f>VLOOKUP($A123,InflationMeasures!$A$2:$LN$3000,MATCH(F$2,InflationMeasures!$A$2:$LN$2,0),FALSE)</f>
        <v>4.250828426095965</v>
      </c>
      <c r="G123" s="23">
        <v>31093</v>
      </c>
      <c r="H123" s="22" t="e">
        <f t="shared" si="1"/>
        <v>#N/A</v>
      </c>
      <c r="I123" s="22">
        <f>VLOOKUP($A123,FedFundsRates!$A$2:$MM$3000,MATCH("FedFundsRate",FedFundsRates!$A$2:$MM$2,0),FALSE)</f>
        <v>8.4766666666666666</v>
      </c>
    </row>
    <row r="124" spans="1:9" x14ac:dyDescent="0.3">
      <c r="A124" s="1">
        <v>31182</v>
      </c>
      <c r="B124" s="74">
        <f>VLOOKUP($A124,FedFundsRates!$A$2:$MM$3000,MATCH(B$2,FedFundsRates!$A$2:$MM$2,0),FALSE)</f>
        <v>8.4766666666666666</v>
      </c>
      <c r="C124" s="74" t="e">
        <f>VLOOKUP($A124,NaturalRateMeasures!$A$2:$MK$3000,MATCH(C$2,NaturalRateMeasures!$A$2:$MK$2,0),FALSE)</f>
        <v>#N/A</v>
      </c>
      <c r="D124" s="74">
        <f>VLOOKUP($A124,InflationTargetMeasures!$A$2:$MM$3000,MATCH(D$2,InflationTargetMeasures!$A$2:$MM$2,0),FALSE)</f>
        <v>2</v>
      </c>
      <c r="E124" s="74" t="e">
        <f>VLOOKUP($A124,GapMeasures!$A$2:$LA$3000,MATCH(E$2,GapMeasures!$A$2:$LA$2,0),FALSE)</f>
        <v>#N/A</v>
      </c>
      <c r="F124" s="74">
        <f>VLOOKUP($A124,InflationMeasures!$A$2:$LN$3000,MATCH(F$2,InflationMeasures!$A$2:$LN$2,0),FALSE)</f>
        <v>3.9366629115033192</v>
      </c>
      <c r="G124" s="23">
        <v>31182</v>
      </c>
      <c r="H124" s="22" t="e">
        <f t="shared" si="1"/>
        <v>#N/A</v>
      </c>
      <c r="I124" s="22">
        <f>VLOOKUP($A124,FedFundsRates!$A$2:$MM$3000,MATCH("FedFundsRate",FedFundsRates!$A$2:$MM$2,0),FALSE)</f>
        <v>7.9233333333333329</v>
      </c>
    </row>
    <row r="125" spans="1:9" x14ac:dyDescent="0.3">
      <c r="A125" s="1">
        <v>31274</v>
      </c>
      <c r="B125" s="74">
        <f>VLOOKUP($A125,FedFundsRates!$A$2:$MM$3000,MATCH(B$2,FedFundsRates!$A$2:$MM$2,0),FALSE)</f>
        <v>7.9233333333333329</v>
      </c>
      <c r="C125" s="74" t="e">
        <f>VLOOKUP($A125,NaturalRateMeasures!$A$2:$MK$3000,MATCH(C$2,NaturalRateMeasures!$A$2:$MK$2,0),FALSE)</f>
        <v>#N/A</v>
      </c>
      <c r="D125" s="74">
        <f>VLOOKUP($A125,InflationTargetMeasures!$A$2:$MM$3000,MATCH(D$2,InflationTargetMeasures!$A$2:$MM$2,0),FALSE)</f>
        <v>2</v>
      </c>
      <c r="E125" s="74" t="e">
        <f>VLOOKUP($A125,GapMeasures!$A$2:$LA$3000,MATCH(E$2,GapMeasures!$A$2:$LA$2,0),FALSE)</f>
        <v>#N/A</v>
      </c>
      <c r="F125" s="74">
        <f>VLOOKUP($A125,InflationMeasures!$A$2:$LN$3000,MATCH(F$2,InflationMeasures!$A$2:$LN$2,0),FALSE)</f>
        <v>4.0281911375661394</v>
      </c>
      <c r="G125" s="23">
        <v>31274</v>
      </c>
      <c r="H125" s="22" t="e">
        <f t="shared" si="1"/>
        <v>#N/A</v>
      </c>
      <c r="I125" s="22">
        <f>VLOOKUP($A125,FedFundsRates!$A$2:$MM$3000,MATCH("FedFundsRate",FedFundsRates!$A$2:$MM$2,0),FALSE)</f>
        <v>7.9000000000000012</v>
      </c>
    </row>
    <row r="126" spans="1:9" x14ac:dyDescent="0.3">
      <c r="A126" s="1">
        <v>31366</v>
      </c>
      <c r="B126" s="74">
        <f>VLOOKUP($A126,FedFundsRates!$A$2:$MM$3000,MATCH(B$2,FedFundsRates!$A$2:$MM$2,0),FALSE)</f>
        <v>7.9000000000000012</v>
      </c>
      <c r="C126" s="74" t="e">
        <f>VLOOKUP($A126,NaturalRateMeasures!$A$2:$MK$3000,MATCH(C$2,NaturalRateMeasures!$A$2:$MK$2,0),FALSE)</f>
        <v>#N/A</v>
      </c>
      <c r="D126" s="74">
        <f>VLOOKUP($A126,InflationTargetMeasures!$A$2:$MM$3000,MATCH(D$2,InflationTargetMeasures!$A$2:$MM$2,0),FALSE)</f>
        <v>2</v>
      </c>
      <c r="E126" s="74" t="e">
        <f>VLOOKUP($A126,GapMeasures!$A$2:$LA$3000,MATCH(E$2,GapMeasures!$A$2:$LA$2,0),FALSE)</f>
        <v>#N/A</v>
      </c>
      <c r="F126" s="74">
        <f>VLOOKUP($A126,InflationMeasures!$A$2:$LN$3000,MATCH(F$2,InflationMeasures!$A$2:$LN$2,0),FALSE)</f>
        <v>4.0346412740108306</v>
      </c>
      <c r="G126" s="23">
        <v>31366</v>
      </c>
      <c r="H126" s="22" t="e">
        <f t="shared" si="1"/>
        <v>#N/A</v>
      </c>
      <c r="I126" s="22">
        <f>VLOOKUP($A126,FedFundsRates!$A$2:$MM$3000,MATCH("FedFundsRate",FedFundsRates!$A$2:$MM$2,0),FALSE)</f>
        <v>8.1033333333333335</v>
      </c>
    </row>
    <row r="127" spans="1:9" x14ac:dyDescent="0.3">
      <c r="A127" s="1">
        <v>31458</v>
      </c>
      <c r="B127" s="74">
        <f>VLOOKUP($A127,FedFundsRates!$A$2:$MM$3000,MATCH(B$2,FedFundsRates!$A$2:$MM$2,0),FALSE)</f>
        <v>8.1033333333333335</v>
      </c>
      <c r="C127" s="74" t="e">
        <f>VLOOKUP($A127,NaturalRateMeasures!$A$2:$MK$3000,MATCH(C$2,NaturalRateMeasures!$A$2:$MK$2,0),FALSE)</f>
        <v>#N/A</v>
      </c>
      <c r="D127" s="74">
        <f>VLOOKUP($A127,InflationTargetMeasures!$A$2:$MM$3000,MATCH(D$2,InflationTargetMeasures!$A$2:$MM$2,0),FALSE)</f>
        <v>2</v>
      </c>
      <c r="E127" s="74" t="e">
        <f>VLOOKUP($A127,GapMeasures!$A$2:$LA$3000,MATCH(E$2,GapMeasures!$A$2:$LA$2,0),FALSE)</f>
        <v>#N/A</v>
      </c>
      <c r="F127" s="74">
        <f>VLOOKUP($A127,InflationMeasures!$A$2:$LN$3000,MATCH(F$2,InflationMeasures!$A$2:$LN$2,0),FALSE)</f>
        <v>3.7414208491081791</v>
      </c>
      <c r="G127" s="23">
        <v>31458</v>
      </c>
      <c r="H127" s="22" t="e">
        <f t="shared" si="1"/>
        <v>#N/A</v>
      </c>
      <c r="I127" s="22">
        <f>VLOOKUP($A127,FedFundsRates!$A$2:$MM$3000,MATCH("FedFundsRate",FedFundsRates!$A$2:$MM$2,0),FALSE)</f>
        <v>7.8266666666666671</v>
      </c>
    </row>
    <row r="128" spans="1:9" x14ac:dyDescent="0.3">
      <c r="A128" s="1">
        <v>31547</v>
      </c>
      <c r="B128" s="74">
        <f>VLOOKUP($A128,FedFundsRates!$A$2:$MM$3000,MATCH(B$2,FedFundsRates!$A$2:$MM$2,0),FALSE)</f>
        <v>7.8266666666666671</v>
      </c>
      <c r="C128" s="74" t="e">
        <f>VLOOKUP($A128,NaturalRateMeasures!$A$2:$MK$3000,MATCH(C$2,NaturalRateMeasures!$A$2:$MK$2,0),FALSE)</f>
        <v>#N/A</v>
      </c>
      <c r="D128" s="74">
        <f>VLOOKUP($A128,InflationTargetMeasures!$A$2:$MM$3000,MATCH(D$2,InflationTargetMeasures!$A$2:$MM$2,0),FALSE)</f>
        <v>2</v>
      </c>
      <c r="E128" s="74" t="e">
        <f>VLOOKUP($A128,GapMeasures!$A$2:$LA$3000,MATCH(E$2,GapMeasures!$A$2:$LA$2,0),FALSE)</f>
        <v>#N/A</v>
      </c>
      <c r="F128" s="74">
        <f>VLOOKUP($A128,InflationMeasures!$A$2:$LN$3000,MATCH(F$2,InflationMeasures!$A$2:$LN$2,0),FALSE)</f>
        <v>3.5547259187892699</v>
      </c>
      <c r="G128" s="23">
        <v>31547</v>
      </c>
      <c r="H128" s="22" t="e">
        <f t="shared" si="1"/>
        <v>#N/A</v>
      </c>
      <c r="I128" s="22">
        <f>VLOOKUP($A128,FedFundsRates!$A$2:$MM$3000,MATCH("FedFundsRate",FedFundsRates!$A$2:$MM$2,0),FALSE)</f>
        <v>6.919999999999999</v>
      </c>
    </row>
    <row r="129" spans="1:9" x14ac:dyDescent="0.3">
      <c r="A129" s="1">
        <v>31639</v>
      </c>
      <c r="B129" s="74">
        <f>VLOOKUP($A129,FedFundsRates!$A$2:$MM$3000,MATCH(B$2,FedFundsRates!$A$2:$MM$2,0),FALSE)</f>
        <v>6.919999999999999</v>
      </c>
      <c r="C129" s="74" t="e">
        <f>VLOOKUP($A129,NaturalRateMeasures!$A$2:$MK$3000,MATCH(C$2,NaturalRateMeasures!$A$2:$MK$2,0),FALSE)</f>
        <v>#N/A</v>
      </c>
      <c r="D129" s="74">
        <f>VLOOKUP($A129,InflationTargetMeasures!$A$2:$MM$3000,MATCH(D$2,InflationTargetMeasures!$A$2:$MM$2,0),FALSE)</f>
        <v>2</v>
      </c>
      <c r="E129" s="74" t="e">
        <f>VLOOKUP($A129,GapMeasures!$A$2:$LA$3000,MATCH(E$2,GapMeasures!$A$2:$LA$2,0),FALSE)</f>
        <v>#N/A</v>
      </c>
      <c r="F129" s="74">
        <f>VLOOKUP($A129,InflationMeasures!$A$2:$LN$3000,MATCH(F$2,InflationMeasures!$A$2:$LN$2,0),FALSE)</f>
        <v>3.2066437526076408</v>
      </c>
      <c r="G129" s="23">
        <v>31639</v>
      </c>
      <c r="H129" s="22" t="e">
        <f t="shared" si="1"/>
        <v>#N/A</v>
      </c>
      <c r="I129" s="22">
        <f>VLOOKUP($A129,FedFundsRates!$A$2:$MM$3000,MATCH("FedFundsRate",FedFundsRates!$A$2:$MM$2,0),FALSE)</f>
        <v>6.206666666666667</v>
      </c>
    </row>
    <row r="130" spans="1:9" x14ac:dyDescent="0.3">
      <c r="A130" s="1">
        <v>31731</v>
      </c>
      <c r="B130" s="74">
        <f>VLOOKUP($A130,FedFundsRates!$A$2:$MM$3000,MATCH(B$2,FedFundsRates!$A$2:$MM$2,0),FALSE)</f>
        <v>6.206666666666667</v>
      </c>
      <c r="C130" s="74" t="e">
        <f>VLOOKUP($A130,NaturalRateMeasures!$A$2:$MK$3000,MATCH(C$2,NaturalRateMeasures!$A$2:$MK$2,0),FALSE)</f>
        <v>#N/A</v>
      </c>
      <c r="D130" s="74">
        <f>VLOOKUP($A130,InflationTargetMeasures!$A$2:$MM$3000,MATCH(D$2,InflationTargetMeasures!$A$2:$MM$2,0),FALSE)</f>
        <v>2</v>
      </c>
      <c r="E130" s="74" t="e">
        <f>VLOOKUP($A130,GapMeasures!$A$2:$LA$3000,MATCH(E$2,GapMeasures!$A$2:$LA$2,0),FALSE)</f>
        <v>#N/A</v>
      </c>
      <c r="F130" s="74">
        <f>VLOOKUP($A130,InflationMeasures!$A$2:$LN$3000,MATCH(F$2,InflationMeasures!$A$2:$LN$2,0),FALSE)</f>
        <v>3.3061111768651008</v>
      </c>
      <c r="G130" s="23">
        <v>31731</v>
      </c>
      <c r="H130" s="22" t="e">
        <f t="shared" si="1"/>
        <v>#N/A</v>
      </c>
      <c r="I130" s="22">
        <f>VLOOKUP($A130,FedFundsRates!$A$2:$MM$3000,MATCH("FedFundsRate",FedFundsRates!$A$2:$MM$2,0),FALSE)</f>
        <v>6.2666666666666666</v>
      </c>
    </row>
    <row r="131" spans="1:9" x14ac:dyDescent="0.3">
      <c r="A131" s="1">
        <v>31823</v>
      </c>
      <c r="B131" s="74">
        <f>VLOOKUP($A131,FedFundsRates!$A$2:$MM$3000,MATCH(B$2,FedFundsRates!$A$2:$MM$2,0),FALSE)</f>
        <v>6.2666666666666666</v>
      </c>
      <c r="C131" s="74" t="e">
        <f>VLOOKUP($A131,NaturalRateMeasures!$A$2:$MK$3000,MATCH(C$2,NaturalRateMeasures!$A$2:$MK$2,0),FALSE)</f>
        <v>#N/A</v>
      </c>
      <c r="D131" s="74">
        <f>VLOOKUP($A131,InflationTargetMeasures!$A$2:$MM$3000,MATCH(D$2,InflationTargetMeasures!$A$2:$MM$2,0),FALSE)</f>
        <v>2</v>
      </c>
      <c r="E131" s="74" t="e">
        <f>VLOOKUP($A131,GapMeasures!$A$2:$LA$3000,MATCH(E$2,GapMeasures!$A$2:$LA$2,0),FALSE)</f>
        <v>#N/A</v>
      </c>
      <c r="F131" s="74">
        <f>VLOOKUP($A131,InflationMeasures!$A$2:$LN$3000,MATCH(F$2,InflationMeasures!$A$2:$LN$2,0),FALSE)</f>
        <v>2.8492808493198796</v>
      </c>
      <c r="G131" s="23">
        <v>31823</v>
      </c>
      <c r="H131" s="22" t="e">
        <f t="shared" si="1"/>
        <v>#N/A</v>
      </c>
      <c r="I131" s="22">
        <f>VLOOKUP($A131,FedFundsRates!$A$2:$MM$3000,MATCH("FedFundsRate",FedFundsRates!$A$2:$MM$2,0),FALSE)</f>
        <v>6.22</v>
      </c>
    </row>
    <row r="132" spans="1:9" x14ac:dyDescent="0.3">
      <c r="A132" s="1">
        <v>31912</v>
      </c>
      <c r="B132" s="74">
        <f>VLOOKUP($A132,FedFundsRates!$A$2:$MM$3000,MATCH(B$2,FedFundsRates!$A$2:$MM$2,0),FALSE)</f>
        <v>6.22</v>
      </c>
      <c r="C132" s="74" t="e">
        <f>VLOOKUP($A132,NaturalRateMeasures!$A$2:$MK$3000,MATCH(C$2,NaturalRateMeasures!$A$2:$MK$2,0),FALSE)</f>
        <v>#N/A</v>
      </c>
      <c r="D132" s="74">
        <f>VLOOKUP($A132,InflationTargetMeasures!$A$2:$MM$3000,MATCH(D$2,InflationTargetMeasures!$A$2:$MM$2,0),FALSE)</f>
        <v>2</v>
      </c>
      <c r="E132" s="74" t="e">
        <f>VLOOKUP($A132,GapMeasures!$A$2:$LA$3000,MATCH(E$2,GapMeasures!$A$2:$LA$2,0),FALSE)</f>
        <v>#N/A</v>
      </c>
      <c r="F132" s="74">
        <f>VLOOKUP($A132,InflationMeasures!$A$2:$LN$3000,MATCH(F$2,InflationMeasures!$A$2:$LN$2,0),FALSE)</f>
        <v>3.141959993797494</v>
      </c>
      <c r="G132" s="23">
        <v>31912</v>
      </c>
      <c r="H132" s="22" t="e">
        <f t="shared" si="1"/>
        <v>#N/A</v>
      </c>
      <c r="I132" s="22">
        <f>VLOOKUP($A132,FedFundsRates!$A$2:$MM$3000,MATCH("FedFundsRate",FedFundsRates!$A$2:$MM$2,0),FALSE)</f>
        <v>6.6499999999999995</v>
      </c>
    </row>
    <row r="133" spans="1:9" x14ac:dyDescent="0.3">
      <c r="A133" s="1">
        <v>32004</v>
      </c>
      <c r="B133" s="74">
        <f>VLOOKUP($A133,FedFundsRates!$A$2:$MM$3000,MATCH(B$2,FedFundsRates!$A$2:$MM$2,0),FALSE)</f>
        <v>6.6499999999999995</v>
      </c>
      <c r="C133" s="74" t="e">
        <f>VLOOKUP($A133,NaturalRateMeasures!$A$2:$MK$3000,MATCH(C$2,NaturalRateMeasures!$A$2:$MK$2,0),FALSE)</f>
        <v>#N/A</v>
      </c>
      <c r="D133" s="74">
        <f>VLOOKUP($A133,InflationTargetMeasures!$A$2:$MM$3000,MATCH(D$2,InflationTargetMeasures!$A$2:$MM$2,0),FALSE)</f>
        <v>2</v>
      </c>
      <c r="E133" s="74" t="e">
        <f>VLOOKUP($A133,GapMeasures!$A$2:$LA$3000,MATCH(E$2,GapMeasures!$A$2:$LA$2,0),FALSE)</f>
        <v>#N/A</v>
      </c>
      <c r="F133" s="74">
        <f>VLOOKUP($A133,InflationMeasures!$A$2:$LN$3000,MATCH(F$2,InflationMeasures!$A$2:$LN$2,0),FALSE)</f>
        <v>3.3553429456946393</v>
      </c>
      <c r="G133" s="23">
        <v>32004</v>
      </c>
      <c r="H133" s="22" t="e">
        <f t="shared" ref="H133:H196" si="2">$L$29*B133 + (1-$L$29)*(C133+D133+1.5*(F133-D133)+$L$31*E133)</f>
        <v>#N/A</v>
      </c>
      <c r="I133" s="22">
        <f>VLOOKUP($A133,FedFundsRates!$A$2:$MM$3000,MATCH("FedFundsRate",FedFundsRates!$A$2:$MM$2,0),FALSE)</f>
        <v>6.8433333333333337</v>
      </c>
    </row>
    <row r="134" spans="1:9" x14ac:dyDescent="0.3">
      <c r="A134" s="1">
        <v>32096</v>
      </c>
      <c r="B134" s="74">
        <f>VLOOKUP($A134,FedFundsRates!$A$2:$MM$3000,MATCH(B$2,FedFundsRates!$A$2:$MM$2,0),FALSE)</f>
        <v>6.8433333333333337</v>
      </c>
      <c r="C134" s="74" t="e">
        <f>VLOOKUP($A134,NaturalRateMeasures!$A$2:$MK$3000,MATCH(C$2,NaturalRateMeasures!$A$2:$MK$2,0),FALSE)</f>
        <v>#N/A</v>
      </c>
      <c r="D134" s="74">
        <f>VLOOKUP($A134,InflationTargetMeasures!$A$2:$MM$3000,MATCH(D$2,InflationTargetMeasures!$A$2:$MM$2,0),FALSE)</f>
        <v>2</v>
      </c>
      <c r="E134" s="74" t="e">
        <f>VLOOKUP($A134,GapMeasures!$A$2:$LA$3000,MATCH(E$2,GapMeasures!$A$2:$LA$2,0),FALSE)</f>
        <v>#N/A</v>
      </c>
      <c r="F134" s="74">
        <f>VLOOKUP($A134,InflationMeasures!$A$2:$LN$3000,MATCH(F$2,InflationMeasures!$A$2:$LN$2,0),FALSE)</f>
        <v>3.5631086499904541</v>
      </c>
      <c r="G134" s="23">
        <v>32096</v>
      </c>
      <c r="H134" s="22" t="e">
        <f t="shared" si="2"/>
        <v>#N/A</v>
      </c>
      <c r="I134" s="22">
        <f>VLOOKUP($A134,FedFundsRates!$A$2:$MM$3000,MATCH("FedFundsRate",FedFundsRates!$A$2:$MM$2,0),FALSE)</f>
        <v>6.916666666666667</v>
      </c>
    </row>
    <row r="135" spans="1:9" x14ac:dyDescent="0.3">
      <c r="A135" s="1">
        <v>32188</v>
      </c>
      <c r="B135" s="74">
        <f>VLOOKUP($A135,FedFundsRates!$A$2:$MM$3000,MATCH(B$2,FedFundsRates!$A$2:$MM$2,0),FALSE)</f>
        <v>6.916666666666667</v>
      </c>
      <c r="C135" s="74" t="e">
        <f>VLOOKUP($A135,NaturalRateMeasures!$A$2:$MK$3000,MATCH(C$2,NaturalRateMeasures!$A$2:$MK$2,0),FALSE)</f>
        <v>#N/A</v>
      </c>
      <c r="D135" s="74">
        <f>VLOOKUP($A135,InflationTargetMeasures!$A$2:$MM$3000,MATCH(D$2,InflationTargetMeasures!$A$2:$MM$2,0),FALSE)</f>
        <v>2</v>
      </c>
      <c r="E135" s="74" t="e">
        <f>VLOOKUP($A135,GapMeasures!$A$2:$LA$3000,MATCH(E$2,GapMeasures!$A$2:$LA$2,0),FALSE)</f>
        <v>#N/A</v>
      </c>
      <c r="F135" s="74">
        <f>VLOOKUP($A135,InflationMeasures!$A$2:$LN$3000,MATCH(F$2,InflationMeasures!$A$2:$LN$2,0),FALSE)</f>
        <v>3.9031517428511853</v>
      </c>
      <c r="G135" s="23">
        <v>32188</v>
      </c>
      <c r="H135" s="22" t="e">
        <f t="shared" si="2"/>
        <v>#N/A</v>
      </c>
      <c r="I135" s="22">
        <f>VLOOKUP($A135,FedFundsRates!$A$2:$MM$3000,MATCH("FedFundsRate",FedFundsRates!$A$2:$MM$2,0),FALSE)</f>
        <v>6.663333333333334</v>
      </c>
    </row>
    <row r="136" spans="1:9" x14ac:dyDescent="0.3">
      <c r="A136" s="1">
        <v>32278</v>
      </c>
      <c r="B136" s="74">
        <f>VLOOKUP($A136,FedFundsRates!$A$2:$MM$3000,MATCH(B$2,FedFundsRates!$A$2:$MM$2,0),FALSE)</f>
        <v>6.663333333333334</v>
      </c>
      <c r="C136" s="74" t="e">
        <f>VLOOKUP($A136,NaturalRateMeasures!$A$2:$MK$3000,MATCH(C$2,NaturalRateMeasures!$A$2:$MK$2,0),FALSE)</f>
        <v>#N/A</v>
      </c>
      <c r="D136" s="74">
        <f>VLOOKUP($A136,InflationTargetMeasures!$A$2:$MM$3000,MATCH(D$2,InflationTargetMeasures!$A$2:$MM$2,0),FALSE)</f>
        <v>2</v>
      </c>
      <c r="E136" s="74" t="e">
        <f>VLOOKUP($A136,GapMeasures!$A$2:$LA$3000,MATCH(E$2,GapMeasures!$A$2:$LA$2,0),FALSE)</f>
        <v>#N/A</v>
      </c>
      <c r="F136" s="74">
        <f>VLOOKUP($A136,InflationMeasures!$A$2:$LN$3000,MATCH(F$2,InflationMeasures!$A$2:$LN$2,0),FALSE)</f>
        <v>4.151241238043335</v>
      </c>
      <c r="G136" s="23">
        <v>32278</v>
      </c>
      <c r="H136" s="22" t="e">
        <f t="shared" si="2"/>
        <v>#N/A</v>
      </c>
      <c r="I136" s="22">
        <f>VLOOKUP($A136,FedFundsRates!$A$2:$MM$3000,MATCH("FedFundsRate",FedFundsRates!$A$2:$MM$2,0),FALSE)</f>
        <v>7.1566666666666663</v>
      </c>
    </row>
    <row r="137" spans="1:9" x14ac:dyDescent="0.3">
      <c r="A137" s="1">
        <v>32370</v>
      </c>
      <c r="B137" s="74">
        <f>VLOOKUP($A137,FedFundsRates!$A$2:$MM$3000,MATCH(B$2,FedFundsRates!$A$2:$MM$2,0),FALSE)</f>
        <v>7.1566666666666663</v>
      </c>
      <c r="C137" s="74" t="e">
        <f>VLOOKUP($A137,NaturalRateMeasures!$A$2:$MK$3000,MATCH(C$2,NaturalRateMeasures!$A$2:$MK$2,0),FALSE)</f>
        <v>#N/A</v>
      </c>
      <c r="D137" s="74">
        <f>VLOOKUP($A137,InflationTargetMeasures!$A$2:$MM$3000,MATCH(D$2,InflationTargetMeasures!$A$2:$MM$2,0),FALSE)</f>
        <v>2</v>
      </c>
      <c r="E137" s="74" t="e">
        <f>VLOOKUP($A137,GapMeasures!$A$2:$LA$3000,MATCH(E$2,GapMeasures!$A$2:$LA$2,0),FALSE)</f>
        <v>#N/A</v>
      </c>
      <c r="F137" s="74">
        <f>VLOOKUP($A137,InflationMeasures!$A$2:$LN$3000,MATCH(F$2,InflationMeasures!$A$2:$LN$2,0),FALSE)</f>
        <v>4.4160923821940923</v>
      </c>
      <c r="G137" s="23">
        <v>32370</v>
      </c>
      <c r="H137" s="22" t="e">
        <f t="shared" si="2"/>
        <v>#N/A</v>
      </c>
      <c r="I137" s="22">
        <f>VLOOKUP($A137,FedFundsRates!$A$2:$MM$3000,MATCH("FedFundsRate",FedFundsRates!$A$2:$MM$2,0),FALSE)</f>
        <v>7.9833333333333334</v>
      </c>
    </row>
    <row r="138" spans="1:9" x14ac:dyDescent="0.3">
      <c r="A138" s="1">
        <v>32462</v>
      </c>
      <c r="B138" s="74">
        <f>VLOOKUP($A138,FedFundsRates!$A$2:$MM$3000,MATCH(B$2,FedFundsRates!$A$2:$MM$2,0),FALSE)</f>
        <v>7.9833333333333334</v>
      </c>
      <c r="C138" s="74" t="e">
        <f>VLOOKUP($A138,NaturalRateMeasures!$A$2:$MK$3000,MATCH(C$2,NaturalRateMeasures!$A$2:$MK$2,0),FALSE)</f>
        <v>#N/A</v>
      </c>
      <c r="D138" s="74">
        <f>VLOOKUP($A138,InflationTargetMeasures!$A$2:$MM$3000,MATCH(D$2,InflationTargetMeasures!$A$2:$MM$2,0),FALSE)</f>
        <v>2</v>
      </c>
      <c r="E138" s="74" t="e">
        <f>VLOOKUP($A138,GapMeasures!$A$2:$LA$3000,MATCH(E$2,GapMeasures!$A$2:$LA$2,0),FALSE)</f>
        <v>#N/A</v>
      </c>
      <c r="F138" s="74">
        <f>VLOOKUP($A138,InflationMeasures!$A$2:$LN$3000,MATCH(F$2,InflationMeasures!$A$2:$LN$2,0),FALSE)</f>
        <v>4.5191385795412709</v>
      </c>
      <c r="G138" s="23">
        <v>32462</v>
      </c>
      <c r="H138" s="22" t="e">
        <f t="shared" si="2"/>
        <v>#N/A</v>
      </c>
      <c r="I138" s="22">
        <f>VLOOKUP($A138,FedFundsRates!$A$2:$MM$3000,MATCH("FedFundsRate",FedFundsRates!$A$2:$MM$2,0),FALSE)</f>
        <v>8.4699999999999989</v>
      </c>
    </row>
    <row r="139" spans="1:9" x14ac:dyDescent="0.3">
      <c r="A139" s="1">
        <v>32554</v>
      </c>
      <c r="B139" s="74">
        <f>VLOOKUP($A139,FedFundsRates!$A$2:$MM$3000,MATCH(B$2,FedFundsRates!$A$2:$MM$2,0),FALSE)</f>
        <v>8.4699999999999989</v>
      </c>
      <c r="C139" s="74" t="e">
        <f>VLOOKUP($A139,NaturalRateMeasures!$A$2:$MK$3000,MATCH(C$2,NaturalRateMeasures!$A$2:$MK$2,0),FALSE)</f>
        <v>#N/A</v>
      </c>
      <c r="D139" s="74">
        <f>VLOOKUP($A139,InflationTargetMeasures!$A$2:$MM$3000,MATCH(D$2,InflationTargetMeasures!$A$2:$MM$2,0),FALSE)</f>
        <v>2</v>
      </c>
      <c r="E139" s="74" t="e">
        <f>VLOOKUP($A139,GapMeasures!$A$2:$LA$3000,MATCH(E$2,GapMeasures!$A$2:$LA$2,0),FALSE)</f>
        <v>#N/A</v>
      </c>
      <c r="F139" s="74">
        <f>VLOOKUP($A139,InflationMeasures!$A$2:$LN$3000,MATCH(F$2,InflationMeasures!$A$2:$LN$2,0),FALSE)</f>
        <v>4.6532013587055721</v>
      </c>
      <c r="G139" s="23">
        <v>32554</v>
      </c>
      <c r="H139" s="22" t="e">
        <f t="shared" si="2"/>
        <v>#N/A</v>
      </c>
      <c r="I139" s="22">
        <f>VLOOKUP($A139,FedFundsRates!$A$2:$MM$3000,MATCH("FedFundsRate",FedFundsRates!$A$2:$MM$2,0),FALSE)</f>
        <v>9.4433333333333334</v>
      </c>
    </row>
    <row r="140" spans="1:9" x14ac:dyDescent="0.3">
      <c r="A140" s="1">
        <v>32643</v>
      </c>
      <c r="B140" s="74">
        <f>VLOOKUP($A140,FedFundsRates!$A$2:$MM$3000,MATCH(B$2,FedFundsRates!$A$2:$MM$2,0),FALSE)</f>
        <v>9.4433333333333334</v>
      </c>
      <c r="C140" s="74" t="e">
        <f>VLOOKUP($A140,NaturalRateMeasures!$A$2:$MK$3000,MATCH(C$2,NaturalRateMeasures!$A$2:$MK$2,0),FALSE)</f>
        <v>#N/A</v>
      </c>
      <c r="D140" s="74">
        <f>VLOOKUP($A140,InflationTargetMeasures!$A$2:$MM$3000,MATCH(D$2,InflationTargetMeasures!$A$2:$MM$2,0),FALSE)</f>
        <v>2</v>
      </c>
      <c r="E140" s="74" t="e">
        <f>VLOOKUP($A140,GapMeasures!$A$2:$LA$3000,MATCH(E$2,GapMeasures!$A$2:$LA$2,0),FALSE)</f>
        <v>#N/A</v>
      </c>
      <c r="F140" s="74">
        <f>VLOOKUP($A140,InflationMeasures!$A$2:$LN$3000,MATCH(F$2,InflationMeasures!$A$2:$LN$2,0),FALSE)</f>
        <v>4.3394319945148085</v>
      </c>
      <c r="G140" s="23">
        <v>32643</v>
      </c>
      <c r="H140" s="22" t="e">
        <f t="shared" si="2"/>
        <v>#N/A</v>
      </c>
      <c r="I140" s="22">
        <f>VLOOKUP($A140,FedFundsRates!$A$2:$MM$3000,MATCH("FedFundsRate",FedFundsRates!$A$2:$MM$2,0),FALSE)</f>
        <v>9.7266666666666666</v>
      </c>
    </row>
    <row r="141" spans="1:9" x14ac:dyDescent="0.3">
      <c r="A141" s="1">
        <v>32735</v>
      </c>
      <c r="B141" s="74">
        <f>VLOOKUP($A141,FedFundsRates!$A$2:$MM$3000,MATCH(B$2,FedFundsRates!$A$2:$MM$2,0),FALSE)</f>
        <v>9.7266666666666666</v>
      </c>
      <c r="C141" s="74" t="e">
        <f>VLOOKUP($A141,NaturalRateMeasures!$A$2:$MK$3000,MATCH(C$2,NaturalRateMeasures!$A$2:$MK$2,0),FALSE)</f>
        <v>#N/A</v>
      </c>
      <c r="D141" s="74">
        <f>VLOOKUP($A141,InflationTargetMeasures!$A$2:$MM$3000,MATCH(D$2,InflationTargetMeasures!$A$2:$MM$2,0),FALSE)</f>
        <v>2</v>
      </c>
      <c r="E141" s="74" t="e">
        <f>VLOOKUP($A141,GapMeasures!$A$2:$LA$3000,MATCH(E$2,GapMeasures!$A$2:$LA$2,0),FALSE)</f>
        <v>#N/A</v>
      </c>
      <c r="F141" s="74">
        <f>VLOOKUP($A141,InflationMeasures!$A$2:$LN$3000,MATCH(F$2,InflationMeasures!$A$2:$LN$2,0),FALSE)</f>
        <v>3.918945434437493</v>
      </c>
      <c r="G141" s="23">
        <v>32735</v>
      </c>
      <c r="H141" s="22" t="e">
        <f t="shared" si="2"/>
        <v>#N/A</v>
      </c>
      <c r="I141" s="22">
        <f>VLOOKUP($A141,FedFundsRates!$A$2:$MM$3000,MATCH("FedFundsRate",FedFundsRates!$A$2:$MM$2,0),FALSE)</f>
        <v>9.0833333333333339</v>
      </c>
    </row>
    <row r="142" spans="1:9" x14ac:dyDescent="0.3">
      <c r="A142" s="1">
        <v>32827</v>
      </c>
      <c r="B142" s="74">
        <f>VLOOKUP($A142,FedFundsRates!$A$2:$MM$3000,MATCH(B$2,FedFundsRates!$A$2:$MM$2,0),FALSE)</f>
        <v>9.0833333333333339</v>
      </c>
      <c r="C142" s="74" t="e">
        <f>VLOOKUP($A142,NaturalRateMeasures!$A$2:$MK$3000,MATCH(C$2,NaturalRateMeasures!$A$2:$MK$2,0),FALSE)</f>
        <v>#N/A</v>
      </c>
      <c r="D142" s="74">
        <f>VLOOKUP($A142,InflationTargetMeasures!$A$2:$MM$3000,MATCH(D$2,InflationTargetMeasures!$A$2:$MM$2,0),FALSE)</f>
        <v>2</v>
      </c>
      <c r="E142" s="74" t="e">
        <f>VLOOKUP($A142,GapMeasures!$A$2:$LA$3000,MATCH(E$2,GapMeasures!$A$2:$LA$2,0),FALSE)</f>
        <v>#N/A</v>
      </c>
      <c r="F142" s="74">
        <f>VLOOKUP($A142,InflationMeasures!$A$2:$LN$3000,MATCH(F$2,InflationMeasures!$A$2:$LN$2,0),FALSE)</f>
        <v>3.7116093636988978</v>
      </c>
      <c r="G142" s="23">
        <v>32827</v>
      </c>
      <c r="H142" s="22" t="e">
        <f t="shared" si="2"/>
        <v>#N/A</v>
      </c>
      <c r="I142" s="22">
        <f>VLOOKUP($A142,FedFundsRates!$A$2:$MM$3000,MATCH("FedFundsRate",FedFundsRates!$A$2:$MM$2,0),FALSE)</f>
        <v>8.6133333333333333</v>
      </c>
    </row>
    <row r="143" spans="1:9" x14ac:dyDescent="0.3">
      <c r="A143" s="1">
        <v>32919</v>
      </c>
      <c r="B143" s="74">
        <f>VLOOKUP($A143,FedFundsRates!$A$2:$MM$3000,MATCH(B$2,FedFundsRates!$A$2:$MM$2,0),FALSE)</f>
        <v>8.6133333333333333</v>
      </c>
      <c r="C143" s="74" t="e">
        <f>VLOOKUP($A143,NaturalRateMeasures!$A$2:$MK$3000,MATCH(C$2,NaturalRateMeasures!$A$2:$MK$2,0),FALSE)</f>
        <v>#N/A</v>
      </c>
      <c r="D143" s="74">
        <f>VLOOKUP($A143,InflationTargetMeasures!$A$2:$MM$3000,MATCH(D$2,InflationTargetMeasures!$A$2:$MM$2,0),FALSE)</f>
        <v>2</v>
      </c>
      <c r="E143" s="74" t="e">
        <f>VLOOKUP($A143,GapMeasures!$A$2:$LA$3000,MATCH(E$2,GapMeasures!$A$2:$LA$2,0),FALSE)</f>
        <v>#N/A</v>
      </c>
      <c r="F143" s="74">
        <f>VLOOKUP($A143,InflationMeasures!$A$2:$LN$3000,MATCH(F$2,InflationMeasures!$A$2:$LN$2,0),FALSE)</f>
        <v>3.7727288591072661</v>
      </c>
      <c r="G143" s="23">
        <v>32919</v>
      </c>
      <c r="H143" s="22" t="e">
        <f t="shared" si="2"/>
        <v>#N/A</v>
      </c>
      <c r="I143" s="22">
        <f>VLOOKUP($A143,FedFundsRates!$A$2:$MM$3000,MATCH("FedFundsRate",FedFundsRates!$A$2:$MM$2,0),FALSE)</f>
        <v>8.25</v>
      </c>
    </row>
    <row r="144" spans="1:9" x14ac:dyDescent="0.3">
      <c r="A144" s="1">
        <v>33008</v>
      </c>
      <c r="B144" s="74">
        <f>VLOOKUP($A144,FedFundsRates!$A$2:$MM$3000,MATCH(B$2,FedFundsRates!$A$2:$MM$2,0),FALSE)</f>
        <v>8.25</v>
      </c>
      <c r="C144" s="74" t="e">
        <f>VLOOKUP($A144,NaturalRateMeasures!$A$2:$MK$3000,MATCH(C$2,NaturalRateMeasures!$A$2:$MK$2,0),FALSE)</f>
        <v>#N/A</v>
      </c>
      <c r="D144" s="74">
        <f>VLOOKUP($A144,InflationTargetMeasures!$A$2:$MM$3000,MATCH(D$2,InflationTargetMeasures!$A$2:$MM$2,0),FALSE)</f>
        <v>2</v>
      </c>
      <c r="E144" s="74" t="e">
        <f>VLOOKUP($A144,GapMeasures!$A$2:$LA$3000,MATCH(E$2,GapMeasures!$A$2:$LA$2,0),FALSE)</f>
        <v>#N/A</v>
      </c>
      <c r="F144" s="74">
        <f>VLOOKUP($A144,InflationMeasures!$A$2:$LN$3000,MATCH(F$2,InflationMeasures!$A$2:$LN$2,0),FALSE)</f>
        <v>3.9860272882909387</v>
      </c>
      <c r="G144" s="23">
        <v>33008</v>
      </c>
      <c r="H144" s="22" t="e">
        <f t="shared" si="2"/>
        <v>#N/A</v>
      </c>
      <c r="I144" s="22">
        <f>VLOOKUP($A144,FedFundsRates!$A$2:$MM$3000,MATCH("FedFundsRate",FedFundsRates!$A$2:$MM$2,0),FALSE)</f>
        <v>8.2433333333333323</v>
      </c>
    </row>
    <row r="145" spans="1:9" x14ac:dyDescent="0.3">
      <c r="A145" s="1">
        <v>33100</v>
      </c>
      <c r="B145" s="74">
        <f>VLOOKUP($A145,FedFundsRates!$A$2:$MM$3000,MATCH(B$2,FedFundsRates!$A$2:$MM$2,0),FALSE)</f>
        <v>8.2433333333333323</v>
      </c>
      <c r="C145" s="74" t="e">
        <f>VLOOKUP($A145,NaturalRateMeasures!$A$2:$MK$3000,MATCH(C$2,NaturalRateMeasures!$A$2:$MK$2,0),FALSE)</f>
        <v>#N/A</v>
      </c>
      <c r="D145" s="74">
        <f>VLOOKUP($A145,InflationTargetMeasures!$A$2:$MM$3000,MATCH(D$2,InflationTargetMeasures!$A$2:$MM$2,0),FALSE)</f>
        <v>2</v>
      </c>
      <c r="E145" s="74" t="e">
        <f>VLOOKUP($A145,GapMeasures!$A$2:$LA$3000,MATCH(E$2,GapMeasures!$A$2:$LA$2,0),FALSE)</f>
        <v>#N/A</v>
      </c>
      <c r="F145" s="74">
        <f>VLOOKUP($A145,InflationMeasures!$A$2:$LN$3000,MATCH(F$2,InflationMeasures!$A$2:$LN$2,0),FALSE)</f>
        <v>4.2603590923135037</v>
      </c>
      <c r="G145" s="23">
        <v>33100</v>
      </c>
      <c r="H145" s="22" t="e">
        <f t="shared" si="2"/>
        <v>#N/A</v>
      </c>
      <c r="I145" s="22">
        <f>VLOOKUP($A145,FedFundsRates!$A$2:$MM$3000,MATCH("FedFundsRate",FedFundsRates!$A$2:$MM$2,0),FALSE)</f>
        <v>8.16</v>
      </c>
    </row>
    <row r="146" spans="1:9" x14ac:dyDescent="0.3">
      <c r="A146" s="1">
        <v>33192</v>
      </c>
      <c r="B146" s="74">
        <f>VLOOKUP($A146,FedFundsRates!$A$2:$MM$3000,MATCH(B$2,FedFundsRates!$A$2:$MM$2,0),FALSE)</f>
        <v>8.16</v>
      </c>
      <c r="C146" s="74" t="e">
        <f>VLOOKUP($A146,NaturalRateMeasures!$A$2:$MK$3000,MATCH(C$2,NaturalRateMeasures!$A$2:$MK$2,0),FALSE)</f>
        <v>#N/A</v>
      </c>
      <c r="D146" s="74">
        <f>VLOOKUP($A146,InflationTargetMeasures!$A$2:$MM$3000,MATCH(D$2,InflationTargetMeasures!$A$2:$MM$2,0),FALSE)</f>
        <v>2</v>
      </c>
      <c r="E146" s="74" t="e">
        <f>VLOOKUP($A146,GapMeasures!$A$2:$LA$3000,MATCH(E$2,GapMeasures!$A$2:$LA$2,0),FALSE)</f>
        <v>#N/A</v>
      </c>
      <c r="F146" s="74">
        <f>VLOOKUP($A146,InflationMeasures!$A$2:$LN$3000,MATCH(F$2,InflationMeasures!$A$2:$LN$2,0),FALSE)</f>
        <v>4.1826129849807048</v>
      </c>
      <c r="G146" s="23">
        <v>33192</v>
      </c>
      <c r="H146" s="22" t="e">
        <f t="shared" si="2"/>
        <v>#N/A</v>
      </c>
      <c r="I146" s="22">
        <f>VLOOKUP($A146,FedFundsRates!$A$2:$MM$3000,MATCH("FedFundsRate",FedFundsRates!$A$2:$MM$2,0),FALSE)</f>
        <v>7.7433333333333323</v>
      </c>
    </row>
    <row r="147" spans="1:9" x14ac:dyDescent="0.3">
      <c r="A147" s="1">
        <v>33284</v>
      </c>
      <c r="B147" s="74">
        <f>VLOOKUP($A147,FedFundsRates!$A$2:$MM$3000,MATCH(B$2,FedFundsRates!$A$2:$MM$2,0),FALSE)</f>
        <v>7.7433333333333323</v>
      </c>
      <c r="C147" s="74" t="e">
        <f>VLOOKUP($A147,NaturalRateMeasures!$A$2:$MK$3000,MATCH(C$2,NaturalRateMeasures!$A$2:$MK$2,0),FALSE)</f>
        <v>#N/A</v>
      </c>
      <c r="D147" s="74">
        <f>VLOOKUP($A147,InflationTargetMeasures!$A$2:$MM$3000,MATCH(D$2,InflationTargetMeasures!$A$2:$MM$2,0),FALSE)</f>
        <v>2</v>
      </c>
      <c r="E147" s="74" t="e">
        <f>VLOOKUP($A147,GapMeasures!$A$2:$LA$3000,MATCH(E$2,GapMeasures!$A$2:$LA$2,0),FALSE)</f>
        <v>#N/A</v>
      </c>
      <c r="F147" s="74">
        <f>VLOOKUP($A147,InflationMeasures!$A$2:$LN$3000,MATCH(F$2,InflationMeasures!$A$2:$LN$2,0),FALSE)</f>
        <v>3.9096657025627257</v>
      </c>
      <c r="G147" s="23">
        <v>33284</v>
      </c>
      <c r="H147" s="22" t="e">
        <f t="shared" si="2"/>
        <v>#N/A</v>
      </c>
      <c r="I147" s="22">
        <f>VLOOKUP($A147,FedFundsRates!$A$2:$MM$3000,MATCH("FedFundsRate",FedFundsRates!$A$2:$MM$2,0),FALSE)</f>
        <v>6.4266666666666667</v>
      </c>
    </row>
    <row r="148" spans="1:9" x14ac:dyDescent="0.3">
      <c r="A148" s="1">
        <v>33373</v>
      </c>
      <c r="B148" s="74">
        <f>VLOOKUP($A148,FedFundsRates!$A$2:$MM$3000,MATCH(B$2,FedFundsRates!$A$2:$MM$2,0),FALSE)</f>
        <v>6.4266666666666667</v>
      </c>
      <c r="C148" s="74" t="e">
        <f>VLOOKUP($A148,NaturalRateMeasures!$A$2:$MK$3000,MATCH(C$2,NaturalRateMeasures!$A$2:$MK$2,0),FALSE)</f>
        <v>#N/A</v>
      </c>
      <c r="D148" s="74">
        <f>VLOOKUP($A148,InflationTargetMeasures!$A$2:$MM$3000,MATCH(D$2,InflationTargetMeasures!$A$2:$MM$2,0),FALSE)</f>
        <v>2</v>
      </c>
      <c r="E148" s="74" t="e">
        <f>VLOOKUP($A148,GapMeasures!$A$2:$LA$3000,MATCH(E$2,GapMeasures!$A$2:$LA$2,0),FALSE)</f>
        <v>#N/A</v>
      </c>
      <c r="F148" s="74">
        <f>VLOOKUP($A148,InflationMeasures!$A$2:$LN$3000,MATCH(F$2,InflationMeasures!$A$2:$LN$2,0),FALSE)</f>
        <v>3.5555112086742557</v>
      </c>
      <c r="G148" s="23">
        <v>33373</v>
      </c>
      <c r="H148" s="22" t="e">
        <f t="shared" si="2"/>
        <v>#N/A</v>
      </c>
      <c r="I148" s="22">
        <f>VLOOKUP($A148,FedFundsRates!$A$2:$MM$3000,MATCH("FedFundsRate",FedFundsRates!$A$2:$MM$2,0),FALSE)</f>
        <v>5.8633333333333342</v>
      </c>
    </row>
    <row r="149" spans="1:9" x14ac:dyDescent="0.3">
      <c r="A149" s="1">
        <v>33465</v>
      </c>
      <c r="B149" s="74">
        <f>VLOOKUP($A149,FedFundsRates!$A$2:$MM$3000,MATCH(B$2,FedFundsRates!$A$2:$MM$2,0),FALSE)</f>
        <v>5.8633333333333342</v>
      </c>
      <c r="C149" s="74" t="e">
        <f>VLOOKUP($A149,NaturalRateMeasures!$A$2:$MK$3000,MATCH(C$2,NaturalRateMeasures!$A$2:$MK$2,0),FALSE)</f>
        <v>#N/A</v>
      </c>
      <c r="D149" s="74">
        <f>VLOOKUP($A149,InflationTargetMeasures!$A$2:$MM$3000,MATCH(D$2,InflationTargetMeasures!$A$2:$MM$2,0),FALSE)</f>
        <v>2</v>
      </c>
      <c r="E149" s="74" t="e">
        <f>VLOOKUP($A149,GapMeasures!$A$2:$LA$3000,MATCH(E$2,GapMeasures!$A$2:$LA$2,0),FALSE)</f>
        <v>#N/A</v>
      </c>
      <c r="F149" s="74">
        <f>VLOOKUP($A149,InflationMeasures!$A$2:$LN$3000,MATCH(F$2,InflationMeasures!$A$2:$LN$2,0),FALSE)</f>
        <v>3.4408956206782859</v>
      </c>
      <c r="G149" s="23">
        <v>33465</v>
      </c>
      <c r="H149" s="22" t="e">
        <f t="shared" si="2"/>
        <v>#N/A</v>
      </c>
      <c r="I149" s="22">
        <f>VLOOKUP($A149,FedFundsRates!$A$2:$MM$3000,MATCH("FedFundsRate",FedFundsRates!$A$2:$MM$2,0),FALSE)</f>
        <v>5.6433333333333335</v>
      </c>
    </row>
    <row r="150" spans="1:9" x14ac:dyDescent="0.3">
      <c r="A150" s="1">
        <v>33557</v>
      </c>
      <c r="B150" s="74">
        <f>VLOOKUP($A150,FedFundsRates!$A$2:$MM$3000,MATCH(B$2,FedFundsRates!$A$2:$MM$2,0),FALSE)</f>
        <v>5.6433333333333335</v>
      </c>
      <c r="C150" s="74" t="e">
        <f>VLOOKUP($A150,NaturalRateMeasures!$A$2:$MK$3000,MATCH(C$2,NaturalRateMeasures!$A$2:$MK$2,0),FALSE)</f>
        <v>#N/A</v>
      </c>
      <c r="D150" s="74">
        <f>VLOOKUP($A150,InflationTargetMeasures!$A$2:$MM$3000,MATCH(D$2,InflationTargetMeasures!$A$2:$MM$2,0),FALSE)</f>
        <v>2</v>
      </c>
      <c r="E150" s="74" t="e">
        <f>VLOOKUP($A150,GapMeasures!$A$2:$LA$3000,MATCH(E$2,GapMeasures!$A$2:$LA$2,0),FALSE)</f>
        <v>#N/A</v>
      </c>
      <c r="F150" s="74">
        <f>VLOOKUP($A150,InflationMeasures!$A$2:$LN$3000,MATCH(F$2,InflationMeasures!$A$2:$LN$2,0),FALSE)</f>
        <v>3.3877551020408125</v>
      </c>
      <c r="G150" s="23">
        <v>33557</v>
      </c>
      <c r="H150" s="22" t="e">
        <f t="shared" si="2"/>
        <v>#N/A</v>
      </c>
      <c r="I150" s="22">
        <f>VLOOKUP($A150,FedFundsRates!$A$2:$MM$3000,MATCH("FedFundsRate",FedFundsRates!$A$2:$MM$2,0),FALSE)</f>
        <v>4.8166666666666664</v>
      </c>
    </row>
    <row r="151" spans="1:9" x14ac:dyDescent="0.3">
      <c r="A151" s="1">
        <v>33649</v>
      </c>
      <c r="B151" s="74">
        <f>VLOOKUP($A151,FedFundsRates!$A$2:$MM$3000,MATCH(B$2,FedFundsRates!$A$2:$MM$2,0),FALSE)</f>
        <v>4.8166666666666664</v>
      </c>
      <c r="C151" s="74" t="e">
        <f>VLOOKUP($A151,NaturalRateMeasures!$A$2:$MK$3000,MATCH(C$2,NaturalRateMeasures!$A$2:$MK$2,0),FALSE)</f>
        <v>#N/A</v>
      </c>
      <c r="D151" s="74">
        <f>VLOOKUP($A151,InflationTargetMeasures!$A$2:$MM$3000,MATCH(D$2,InflationTargetMeasures!$A$2:$MM$2,0),FALSE)</f>
        <v>2</v>
      </c>
      <c r="E151" s="74" t="e">
        <f>VLOOKUP($A151,GapMeasures!$A$2:$LA$3000,MATCH(E$2,GapMeasures!$A$2:$LA$2,0),FALSE)</f>
        <v>#N/A</v>
      </c>
      <c r="F151" s="74">
        <f>VLOOKUP($A151,InflationMeasures!$A$2:$LN$3000,MATCH(F$2,InflationMeasures!$A$2:$LN$2,0),FALSE)</f>
        <v>3.2625054617837046</v>
      </c>
      <c r="G151" s="23">
        <v>33649</v>
      </c>
      <c r="H151" s="22" t="e">
        <f t="shared" si="2"/>
        <v>#N/A</v>
      </c>
      <c r="I151" s="22">
        <f>VLOOKUP($A151,FedFundsRates!$A$2:$MM$3000,MATCH("FedFundsRate",FedFundsRates!$A$2:$MM$2,0),FALSE)</f>
        <v>4.0233333333333334</v>
      </c>
    </row>
    <row r="152" spans="1:9" x14ac:dyDescent="0.3">
      <c r="A152" s="1">
        <v>33739</v>
      </c>
      <c r="B152" s="74">
        <f>VLOOKUP($A152,FedFundsRates!$A$2:$MM$3000,MATCH(B$2,FedFundsRates!$A$2:$MM$2,0),FALSE)</f>
        <v>4.0233333333333334</v>
      </c>
      <c r="C152" s="74" t="e">
        <f>VLOOKUP($A152,NaturalRateMeasures!$A$2:$MK$3000,MATCH(C$2,NaturalRateMeasures!$A$2:$MK$2,0),FALSE)</f>
        <v>#N/A</v>
      </c>
      <c r="D152" s="74">
        <f>VLOOKUP($A152,InflationTargetMeasures!$A$2:$MM$3000,MATCH(D$2,InflationTargetMeasures!$A$2:$MM$2,0),FALSE)</f>
        <v>2</v>
      </c>
      <c r="E152" s="74" t="e">
        <f>VLOOKUP($A152,GapMeasures!$A$2:$LA$3000,MATCH(E$2,GapMeasures!$A$2:$LA$2,0),FALSE)</f>
        <v>#N/A</v>
      </c>
      <c r="F152" s="74">
        <f>VLOOKUP($A152,InflationMeasures!$A$2:$LN$3000,MATCH(F$2,InflationMeasures!$A$2:$LN$2,0),FALSE)</f>
        <v>3.1957603982656124</v>
      </c>
      <c r="G152" s="23">
        <v>33739</v>
      </c>
      <c r="H152" s="22" t="e">
        <f t="shared" si="2"/>
        <v>#N/A</v>
      </c>
      <c r="I152" s="22">
        <f>VLOOKUP($A152,FedFundsRates!$A$2:$MM$3000,MATCH("FedFundsRate",FedFundsRates!$A$2:$MM$2,0),FALSE)</f>
        <v>3.7699999999999996</v>
      </c>
    </row>
    <row r="153" spans="1:9" x14ac:dyDescent="0.3">
      <c r="A153" s="1">
        <v>33831</v>
      </c>
      <c r="B153" s="74">
        <f>VLOOKUP($A153,FedFundsRates!$A$2:$MM$3000,MATCH(B$2,FedFundsRates!$A$2:$MM$2,0),FALSE)</f>
        <v>3.7699999999999996</v>
      </c>
      <c r="C153" s="74" t="e">
        <f>VLOOKUP($A153,NaturalRateMeasures!$A$2:$MK$3000,MATCH(C$2,NaturalRateMeasures!$A$2:$MK$2,0),FALSE)</f>
        <v>#N/A</v>
      </c>
      <c r="D153" s="74">
        <f>VLOOKUP($A153,InflationTargetMeasures!$A$2:$MM$3000,MATCH(D$2,InflationTargetMeasures!$A$2:$MM$2,0),FALSE)</f>
        <v>2</v>
      </c>
      <c r="E153" s="74" t="e">
        <f>VLOOKUP($A153,GapMeasures!$A$2:$LA$3000,MATCH(E$2,GapMeasures!$A$2:$LA$2,0),FALSE)</f>
        <v>#N/A</v>
      </c>
      <c r="F153" s="74">
        <f>VLOOKUP($A153,InflationMeasures!$A$2:$LN$3000,MATCH(F$2,InflationMeasures!$A$2:$LN$2,0),FALSE)</f>
        <v>2.8807894318001015</v>
      </c>
      <c r="G153" s="23">
        <v>33831</v>
      </c>
      <c r="H153" s="22" t="e">
        <f t="shared" si="2"/>
        <v>#N/A</v>
      </c>
      <c r="I153" s="22">
        <f>VLOOKUP($A153,FedFundsRates!$A$2:$MM$3000,MATCH("FedFundsRate",FedFundsRates!$A$2:$MM$2,0),FALSE)</f>
        <v>3.2566666666666664</v>
      </c>
    </row>
    <row r="154" spans="1:9" x14ac:dyDescent="0.3">
      <c r="A154" s="1">
        <v>33923</v>
      </c>
      <c r="B154" s="74">
        <f>VLOOKUP($A154,FedFundsRates!$A$2:$MM$3000,MATCH(B$2,FedFundsRates!$A$2:$MM$2,0),FALSE)</f>
        <v>3.2566666666666664</v>
      </c>
      <c r="C154" s="74" t="e">
        <f>VLOOKUP($A154,NaturalRateMeasures!$A$2:$MK$3000,MATCH(C$2,NaturalRateMeasures!$A$2:$MK$2,0),FALSE)</f>
        <v>#N/A</v>
      </c>
      <c r="D154" s="74">
        <f>VLOOKUP($A154,InflationTargetMeasures!$A$2:$MM$3000,MATCH(D$2,InflationTargetMeasures!$A$2:$MM$2,0),FALSE)</f>
        <v>2</v>
      </c>
      <c r="E154" s="74" t="e">
        <f>VLOOKUP($A154,GapMeasures!$A$2:$LA$3000,MATCH(E$2,GapMeasures!$A$2:$LA$2,0),FALSE)</f>
        <v>#N/A</v>
      </c>
      <c r="F154" s="74">
        <f>VLOOKUP($A154,InflationMeasures!$A$2:$LN$3000,MATCH(F$2,InflationMeasures!$A$2:$LN$2,0),FALSE)</f>
        <v>2.825108566916712</v>
      </c>
      <c r="G154" s="23">
        <v>33923</v>
      </c>
      <c r="H154" s="22" t="e">
        <f t="shared" si="2"/>
        <v>#N/A</v>
      </c>
      <c r="I154" s="22">
        <f>VLOOKUP($A154,FedFundsRates!$A$2:$MM$3000,MATCH("FedFundsRate",FedFundsRates!$A$2:$MM$2,0),FALSE)</f>
        <v>3.0366666666666666</v>
      </c>
    </row>
    <row r="155" spans="1:9" x14ac:dyDescent="0.3">
      <c r="A155" s="1">
        <v>34015</v>
      </c>
      <c r="B155" s="74">
        <f>VLOOKUP($A155,FedFundsRates!$A$2:$MM$3000,MATCH(B$2,FedFundsRates!$A$2:$MM$2,0),FALSE)</f>
        <v>3.0366666666666666</v>
      </c>
      <c r="C155" s="74" t="e">
        <f>VLOOKUP($A155,NaturalRateMeasures!$A$2:$MK$3000,MATCH(C$2,NaturalRateMeasures!$A$2:$MK$2,0),FALSE)</f>
        <v>#N/A</v>
      </c>
      <c r="D155" s="74">
        <f>VLOOKUP($A155,InflationTargetMeasures!$A$2:$MM$3000,MATCH(D$2,InflationTargetMeasures!$A$2:$MM$2,0),FALSE)</f>
        <v>2</v>
      </c>
      <c r="E155" s="74" t="e">
        <f>VLOOKUP($A155,GapMeasures!$A$2:$LA$3000,MATCH(E$2,GapMeasures!$A$2:$LA$2,0),FALSE)</f>
        <v>#N/A</v>
      </c>
      <c r="F155" s="74">
        <f>VLOOKUP($A155,InflationMeasures!$A$2:$LN$3000,MATCH(F$2,InflationMeasures!$A$2:$LN$2,0),FALSE)</f>
        <v>2.7488285351596309</v>
      </c>
      <c r="G155" s="23">
        <v>34015</v>
      </c>
      <c r="H155" s="22" t="e">
        <f t="shared" si="2"/>
        <v>#N/A</v>
      </c>
      <c r="I155" s="22">
        <f>VLOOKUP($A155,FedFundsRates!$A$2:$MM$3000,MATCH("FedFundsRate",FedFundsRates!$A$2:$MM$2,0),FALSE)</f>
        <v>3.0399999999999996</v>
      </c>
    </row>
    <row r="156" spans="1:9" x14ac:dyDescent="0.3">
      <c r="A156" s="1">
        <v>34104</v>
      </c>
      <c r="B156" s="74">
        <f>VLOOKUP($A156,FedFundsRates!$A$2:$MM$3000,MATCH(B$2,FedFundsRates!$A$2:$MM$2,0),FALSE)</f>
        <v>3.0399999999999996</v>
      </c>
      <c r="C156" s="74" t="e">
        <f>VLOOKUP($A156,NaturalRateMeasures!$A$2:$MK$3000,MATCH(C$2,NaturalRateMeasures!$A$2:$MK$2,0),FALSE)</f>
        <v>#N/A</v>
      </c>
      <c r="D156" s="74">
        <f>VLOOKUP($A156,InflationTargetMeasures!$A$2:$MM$3000,MATCH(D$2,InflationTargetMeasures!$A$2:$MM$2,0),FALSE)</f>
        <v>2</v>
      </c>
      <c r="E156" s="74" t="e">
        <f>VLOOKUP($A156,GapMeasures!$A$2:$LA$3000,MATCH(E$2,GapMeasures!$A$2:$LA$2,0),FALSE)</f>
        <v>#N/A</v>
      </c>
      <c r="F156" s="74">
        <f>VLOOKUP($A156,InflationMeasures!$A$2:$LN$3000,MATCH(F$2,InflationMeasures!$A$2:$LN$2,0),FALSE)</f>
        <v>2.8026766262060354</v>
      </c>
      <c r="G156" s="23">
        <v>34104</v>
      </c>
      <c r="H156" s="22" t="e">
        <f t="shared" si="2"/>
        <v>#N/A</v>
      </c>
      <c r="I156" s="22">
        <f>VLOOKUP($A156,FedFundsRates!$A$2:$MM$3000,MATCH("FedFundsRate",FedFundsRates!$A$2:$MM$2,0),FALSE)</f>
        <v>3</v>
      </c>
    </row>
    <row r="157" spans="1:9" x14ac:dyDescent="0.3">
      <c r="A157" s="1">
        <v>34196</v>
      </c>
      <c r="B157" s="74">
        <f>VLOOKUP($A157,FedFundsRates!$A$2:$MM$3000,MATCH(B$2,FedFundsRates!$A$2:$MM$2,0),FALSE)</f>
        <v>3</v>
      </c>
      <c r="C157" s="74" t="e">
        <f>VLOOKUP($A157,NaturalRateMeasures!$A$2:$MK$3000,MATCH(C$2,NaturalRateMeasures!$A$2:$MK$2,0),FALSE)</f>
        <v>#N/A</v>
      </c>
      <c r="D157" s="74">
        <f>VLOOKUP($A157,InflationTargetMeasures!$A$2:$MM$3000,MATCH(D$2,InflationTargetMeasures!$A$2:$MM$2,0),FALSE)</f>
        <v>2</v>
      </c>
      <c r="E157" s="74" t="e">
        <f>VLOOKUP($A157,GapMeasures!$A$2:$LA$3000,MATCH(E$2,GapMeasures!$A$2:$LA$2,0),FALSE)</f>
        <v>#N/A</v>
      </c>
      <c r="F157" s="74">
        <f>VLOOKUP($A157,InflationMeasures!$A$2:$LN$3000,MATCH(F$2,InflationMeasures!$A$2:$LN$2,0),FALSE)</f>
        <v>2.7691831683168466</v>
      </c>
      <c r="G157" s="23">
        <v>34196</v>
      </c>
      <c r="H157" s="22" t="e">
        <f t="shared" si="2"/>
        <v>#N/A</v>
      </c>
      <c r="I157" s="22">
        <f>VLOOKUP($A157,FedFundsRates!$A$2:$MM$3000,MATCH("FedFundsRate",FedFundsRates!$A$2:$MM$2,0),FALSE)</f>
        <v>3.06</v>
      </c>
    </row>
    <row r="158" spans="1:9" x14ac:dyDescent="0.3">
      <c r="A158" s="1">
        <v>34288</v>
      </c>
      <c r="B158" s="74">
        <f>VLOOKUP($A158,FedFundsRates!$A$2:$MM$3000,MATCH(B$2,FedFundsRates!$A$2:$MM$2,0),FALSE)</f>
        <v>3.06</v>
      </c>
      <c r="C158" s="74" t="e">
        <f>VLOOKUP($A158,NaturalRateMeasures!$A$2:$MK$3000,MATCH(C$2,NaturalRateMeasures!$A$2:$MK$2,0),FALSE)</f>
        <v>#N/A</v>
      </c>
      <c r="D158" s="74">
        <f>VLOOKUP($A158,InflationTargetMeasures!$A$2:$MM$3000,MATCH(D$2,InflationTargetMeasures!$A$2:$MM$2,0),FALSE)</f>
        <v>2</v>
      </c>
      <c r="E158" s="74" t="e">
        <f>VLOOKUP($A158,GapMeasures!$A$2:$LA$3000,MATCH(E$2,GapMeasures!$A$2:$LA$2,0),FALSE)</f>
        <v>#N/A</v>
      </c>
      <c r="F158" s="74">
        <f>VLOOKUP($A158,InflationMeasures!$A$2:$LN$3000,MATCH(F$2,InflationMeasures!$A$2:$LN$2,0),FALSE)</f>
        <v>2.5463034063335055</v>
      </c>
      <c r="G158" s="23">
        <v>34288</v>
      </c>
      <c r="H158" s="22" t="e">
        <f t="shared" si="2"/>
        <v>#N/A</v>
      </c>
      <c r="I158" s="22">
        <f>VLOOKUP($A158,FedFundsRates!$A$2:$MM$3000,MATCH("FedFundsRate",FedFundsRates!$A$2:$MM$2,0),FALSE)</f>
        <v>2.9899999999999998</v>
      </c>
    </row>
    <row r="159" spans="1:9" x14ac:dyDescent="0.3">
      <c r="A159" s="1">
        <v>34380</v>
      </c>
      <c r="B159" s="74">
        <f>VLOOKUP($A159,FedFundsRates!$A$2:$MM$3000,MATCH(B$2,FedFundsRates!$A$2:$MM$2,0),FALSE)</f>
        <v>2.9899999999999998</v>
      </c>
      <c r="C159" s="74" t="e">
        <f>VLOOKUP($A159,NaturalRateMeasures!$A$2:$MK$3000,MATCH(C$2,NaturalRateMeasures!$A$2:$MK$2,0),FALSE)</f>
        <v>#N/A</v>
      </c>
      <c r="D159" s="74">
        <f>VLOOKUP($A159,InflationTargetMeasures!$A$2:$MM$3000,MATCH(D$2,InflationTargetMeasures!$A$2:$MM$2,0),FALSE)</f>
        <v>2</v>
      </c>
      <c r="E159" s="74" t="e">
        <f>VLOOKUP($A159,GapMeasures!$A$2:$LA$3000,MATCH(E$2,GapMeasures!$A$2:$LA$2,0),FALSE)</f>
        <v>#N/A</v>
      </c>
      <c r="F159" s="74">
        <f>VLOOKUP($A159,InflationMeasures!$A$2:$LN$3000,MATCH(F$2,InflationMeasures!$A$2:$LN$2,0),FALSE)</f>
        <v>2.3061787898662311</v>
      </c>
      <c r="G159" s="23">
        <v>34380</v>
      </c>
      <c r="H159" s="22" t="e">
        <f t="shared" si="2"/>
        <v>#N/A</v>
      </c>
      <c r="I159" s="22">
        <f>VLOOKUP($A159,FedFundsRates!$A$2:$MM$3000,MATCH("FedFundsRate",FedFundsRates!$A$2:$MM$2,0),FALSE)</f>
        <v>3.2133333333333334</v>
      </c>
    </row>
    <row r="160" spans="1:9" x14ac:dyDescent="0.3">
      <c r="A160" s="1">
        <v>34469</v>
      </c>
      <c r="B160" s="74">
        <f>VLOOKUP($A160,FedFundsRates!$A$2:$MM$3000,MATCH(B$2,FedFundsRates!$A$2:$MM$2,0),FALSE)</f>
        <v>3.2133333333333334</v>
      </c>
      <c r="C160" s="74" t="e">
        <f>VLOOKUP($A160,NaturalRateMeasures!$A$2:$MK$3000,MATCH(C$2,NaturalRateMeasures!$A$2:$MK$2,0),FALSE)</f>
        <v>#N/A</v>
      </c>
      <c r="D160" s="74">
        <f>VLOOKUP($A160,InflationTargetMeasures!$A$2:$MM$3000,MATCH(D$2,InflationTargetMeasures!$A$2:$MM$2,0),FALSE)</f>
        <v>2</v>
      </c>
      <c r="E160" s="74" t="e">
        <f>VLOOKUP($A160,GapMeasures!$A$2:$LA$3000,MATCH(E$2,GapMeasures!$A$2:$LA$2,0),FALSE)</f>
        <v>#N/A</v>
      </c>
      <c r="F160" s="74">
        <f>VLOOKUP($A160,InflationMeasures!$A$2:$LN$3000,MATCH(F$2,InflationMeasures!$A$2:$LN$2,0),FALSE)</f>
        <v>2.2176473259563068</v>
      </c>
      <c r="G160" s="23">
        <v>34469</v>
      </c>
      <c r="H160" s="22" t="e">
        <f t="shared" si="2"/>
        <v>#N/A</v>
      </c>
      <c r="I160" s="22">
        <f>VLOOKUP($A160,FedFundsRates!$A$2:$MM$3000,MATCH("FedFundsRate",FedFundsRates!$A$2:$MM$2,0),FALSE)</f>
        <v>3.94</v>
      </c>
    </row>
    <row r="161" spans="1:9" x14ac:dyDescent="0.3">
      <c r="A161" s="1">
        <v>34561</v>
      </c>
      <c r="B161" s="74">
        <f>VLOOKUP($A161,FedFundsRates!$A$2:$MM$3000,MATCH(B$2,FedFundsRates!$A$2:$MM$2,0),FALSE)</f>
        <v>3.94</v>
      </c>
      <c r="C161" s="74" t="e">
        <f>VLOOKUP($A161,NaturalRateMeasures!$A$2:$MK$3000,MATCH(C$2,NaturalRateMeasures!$A$2:$MK$2,0),FALSE)</f>
        <v>#N/A</v>
      </c>
      <c r="D161" s="74">
        <f>VLOOKUP($A161,InflationTargetMeasures!$A$2:$MM$3000,MATCH(D$2,InflationTargetMeasures!$A$2:$MM$2,0),FALSE)</f>
        <v>2</v>
      </c>
      <c r="E161" s="74" t="e">
        <f>VLOOKUP($A161,GapMeasures!$A$2:$LA$3000,MATCH(E$2,GapMeasures!$A$2:$LA$2,0),FALSE)</f>
        <v>#N/A</v>
      </c>
      <c r="F161" s="74">
        <f>VLOOKUP($A161,InflationMeasures!$A$2:$LN$3000,MATCH(F$2,InflationMeasures!$A$2:$LN$2,0),FALSE)</f>
        <v>2.21737166942646</v>
      </c>
      <c r="G161" s="23">
        <v>34561</v>
      </c>
      <c r="H161" s="22" t="e">
        <f t="shared" si="2"/>
        <v>#N/A</v>
      </c>
      <c r="I161" s="22">
        <f>VLOOKUP($A161,FedFundsRates!$A$2:$MM$3000,MATCH("FedFundsRate",FedFundsRates!$A$2:$MM$2,0),FALSE)</f>
        <v>4.4866666666666672</v>
      </c>
    </row>
    <row r="162" spans="1:9" x14ac:dyDescent="0.3">
      <c r="A162" s="1">
        <v>34653</v>
      </c>
      <c r="B162" s="74">
        <f>VLOOKUP($A162,FedFundsRates!$A$2:$MM$3000,MATCH(B$2,FedFundsRates!$A$2:$MM$2,0),FALSE)</f>
        <v>4.4866666666666672</v>
      </c>
      <c r="C162" s="74" t="e">
        <f>VLOOKUP($A162,NaturalRateMeasures!$A$2:$MK$3000,MATCH(C$2,NaturalRateMeasures!$A$2:$MK$2,0),FALSE)</f>
        <v>#N/A</v>
      </c>
      <c r="D162" s="74">
        <f>VLOOKUP($A162,InflationTargetMeasures!$A$2:$MM$3000,MATCH(D$2,InflationTargetMeasures!$A$2:$MM$2,0),FALSE)</f>
        <v>2</v>
      </c>
      <c r="E162" s="74" t="e">
        <f>VLOOKUP($A162,GapMeasures!$A$2:$LA$3000,MATCH(E$2,GapMeasures!$A$2:$LA$2,0),FALSE)</f>
        <v>#N/A</v>
      </c>
      <c r="F162" s="74">
        <f>VLOOKUP($A162,InflationMeasures!$A$2:$LN$3000,MATCH(F$2,InflationMeasures!$A$2:$LN$2,0),FALSE)</f>
        <v>2.2105073983106571</v>
      </c>
      <c r="G162" s="23">
        <v>34653</v>
      </c>
      <c r="H162" s="22" t="e">
        <f t="shared" si="2"/>
        <v>#N/A</v>
      </c>
      <c r="I162" s="22">
        <f>VLOOKUP($A162,FedFundsRates!$A$2:$MM$3000,MATCH("FedFundsRate",FedFundsRates!$A$2:$MM$2,0),FALSE)</f>
        <v>5.166666666666667</v>
      </c>
    </row>
    <row r="163" spans="1:9" x14ac:dyDescent="0.3">
      <c r="A163" s="1">
        <v>34745</v>
      </c>
      <c r="B163" s="74">
        <f>VLOOKUP($A163,FedFundsRates!$A$2:$MM$3000,MATCH(B$2,FedFundsRates!$A$2:$MM$2,0),FALSE)</f>
        <v>5.166666666666667</v>
      </c>
      <c r="C163" s="74" t="e">
        <f>VLOOKUP($A163,NaturalRateMeasures!$A$2:$MK$3000,MATCH(C$2,NaturalRateMeasures!$A$2:$MK$2,0),FALSE)</f>
        <v>#N/A</v>
      </c>
      <c r="D163" s="74">
        <f>VLOOKUP($A163,InflationTargetMeasures!$A$2:$MM$3000,MATCH(D$2,InflationTargetMeasures!$A$2:$MM$2,0),FALSE)</f>
        <v>2</v>
      </c>
      <c r="E163" s="74" t="e">
        <f>VLOOKUP($A163,GapMeasures!$A$2:$LA$3000,MATCH(E$2,GapMeasures!$A$2:$LA$2,0),FALSE)</f>
        <v>#N/A</v>
      </c>
      <c r="F163" s="74">
        <f>VLOOKUP($A163,InflationMeasures!$A$2:$LN$3000,MATCH(F$2,InflationMeasures!$A$2:$LN$2,0),FALSE)</f>
        <v>2.2825195676481336</v>
      </c>
      <c r="G163" s="23">
        <v>34745</v>
      </c>
      <c r="H163" s="22" t="e">
        <f t="shared" si="2"/>
        <v>#N/A</v>
      </c>
      <c r="I163" s="22">
        <f>VLOOKUP($A163,FedFundsRates!$A$2:$MM$3000,MATCH("FedFundsRate",FedFundsRates!$A$2:$MM$2,0),FALSE)</f>
        <v>5.81</v>
      </c>
    </row>
    <row r="164" spans="1:9" x14ac:dyDescent="0.3">
      <c r="A164" s="1">
        <v>34834</v>
      </c>
      <c r="B164" s="74">
        <f>VLOOKUP($A164,FedFundsRates!$A$2:$MM$3000,MATCH(B$2,FedFundsRates!$A$2:$MM$2,0),FALSE)</f>
        <v>5.81</v>
      </c>
      <c r="C164" s="74" t="e">
        <f>VLOOKUP($A164,NaturalRateMeasures!$A$2:$MK$3000,MATCH(C$2,NaturalRateMeasures!$A$2:$MK$2,0),FALSE)</f>
        <v>#N/A</v>
      </c>
      <c r="D164" s="74">
        <f>VLOOKUP($A164,InflationTargetMeasures!$A$2:$MM$3000,MATCH(D$2,InflationTargetMeasures!$A$2:$MM$2,0),FALSE)</f>
        <v>2</v>
      </c>
      <c r="E164" s="74" t="e">
        <f>VLOOKUP($A164,GapMeasures!$A$2:$LA$3000,MATCH(E$2,GapMeasures!$A$2:$LA$2,0),FALSE)</f>
        <v>#N/A</v>
      </c>
      <c r="F164" s="74">
        <f>VLOOKUP($A164,InflationMeasures!$A$2:$LN$3000,MATCH(F$2,InflationMeasures!$A$2:$LN$2,0),FALSE)</f>
        <v>2.2021147409886588</v>
      </c>
      <c r="G164" s="23">
        <v>34834</v>
      </c>
      <c r="H164" s="22" t="e">
        <f t="shared" si="2"/>
        <v>#N/A</v>
      </c>
      <c r="I164" s="22">
        <f>VLOOKUP($A164,FedFundsRates!$A$2:$MM$3000,MATCH("FedFundsRate",FedFundsRates!$A$2:$MM$2,0),FALSE)</f>
        <v>6.02</v>
      </c>
    </row>
    <row r="165" spans="1:9" x14ac:dyDescent="0.3">
      <c r="A165" s="1">
        <v>34926</v>
      </c>
      <c r="B165" s="74">
        <f>VLOOKUP($A165,FedFundsRates!$A$2:$MM$3000,MATCH(B$2,FedFundsRates!$A$2:$MM$2,0),FALSE)</f>
        <v>6.02</v>
      </c>
      <c r="C165" s="74" t="e">
        <f>VLOOKUP($A165,NaturalRateMeasures!$A$2:$MK$3000,MATCH(C$2,NaturalRateMeasures!$A$2:$MK$2,0),FALSE)</f>
        <v>#N/A</v>
      </c>
      <c r="D165" s="74">
        <f>VLOOKUP($A165,InflationTargetMeasures!$A$2:$MM$3000,MATCH(D$2,InflationTargetMeasures!$A$2:$MM$2,0),FALSE)</f>
        <v>2</v>
      </c>
      <c r="E165" s="74" t="e">
        <f>VLOOKUP($A165,GapMeasures!$A$2:$LA$3000,MATCH(E$2,GapMeasures!$A$2:$LA$2,0),FALSE)</f>
        <v>#N/A</v>
      </c>
      <c r="F165" s="74">
        <f>VLOOKUP($A165,InflationMeasures!$A$2:$LN$3000,MATCH(F$2,InflationMeasures!$A$2:$LN$2,0),FALSE)</f>
        <v>2.1191994462689268</v>
      </c>
      <c r="G165" s="23">
        <v>34926</v>
      </c>
      <c r="H165" s="22" t="e">
        <f t="shared" si="2"/>
        <v>#N/A</v>
      </c>
      <c r="I165" s="22">
        <f>VLOOKUP($A165,FedFundsRates!$A$2:$MM$3000,MATCH("FedFundsRate",FedFundsRates!$A$2:$MM$2,0),FALSE)</f>
        <v>5.7966666666666669</v>
      </c>
    </row>
    <row r="166" spans="1:9" x14ac:dyDescent="0.3">
      <c r="A166" s="1">
        <v>35018</v>
      </c>
      <c r="B166" s="74">
        <f>VLOOKUP($A166,FedFundsRates!$A$2:$MM$3000,MATCH(B$2,FedFundsRates!$A$2:$MM$2,0),FALSE)</f>
        <v>5.7966666666666669</v>
      </c>
      <c r="C166" s="74" t="e">
        <f>VLOOKUP($A166,NaturalRateMeasures!$A$2:$MK$3000,MATCH(C$2,NaturalRateMeasures!$A$2:$MK$2,0),FALSE)</f>
        <v>#N/A</v>
      </c>
      <c r="D166" s="74">
        <f>VLOOKUP($A166,InflationTargetMeasures!$A$2:$MM$3000,MATCH(D$2,InflationTargetMeasures!$A$2:$MM$2,0),FALSE)</f>
        <v>2</v>
      </c>
      <c r="E166" s="74" t="e">
        <f>VLOOKUP($A166,GapMeasures!$A$2:$LA$3000,MATCH(E$2,GapMeasures!$A$2:$LA$2,0),FALSE)</f>
        <v>#N/A</v>
      </c>
      <c r="F166" s="74">
        <f>VLOOKUP($A166,InflationMeasures!$A$2:$LN$3000,MATCH(F$2,InflationMeasures!$A$2:$LN$2,0),FALSE)</f>
        <v>2.112882428789109</v>
      </c>
      <c r="G166" s="23">
        <v>35018</v>
      </c>
      <c r="H166" s="22" t="e">
        <f t="shared" si="2"/>
        <v>#N/A</v>
      </c>
      <c r="I166" s="22">
        <f>VLOOKUP($A166,FedFundsRates!$A$2:$MM$3000,MATCH("FedFundsRate",FedFundsRates!$A$2:$MM$2,0),FALSE)</f>
        <v>5.7199999999999989</v>
      </c>
    </row>
    <row r="167" spans="1:9" x14ac:dyDescent="0.3">
      <c r="A167" s="1">
        <v>35110</v>
      </c>
      <c r="B167" s="74">
        <f>VLOOKUP($A167,FedFundsRates!$A$2:$MM$3000,MATCH(B$2,FedFundsRates!$A$2:$MM$2,0),FALSE)</f>
        <v>5.7199999999999989</v>
      </c>
      <c r="C167" s="74" t="e">
        <f>VLOOKUP($A167,NaturalRateMeasures!$A$2:$MK$3000,MATCH(C$2,NaturalRateMeasures!$A$2:$MK$2,0),FALSE)</f>
        <v>#N/A</v>
      </c>
      <c r="D167" s="74">
        <f>VLOOKUP($A167,InflationTargetMeasures!$A$2:$MM$3000,MATCH(D$2,InflationTargetMeasures!$A$2:$MM$2,0),FALSE)</f>
        <v>2</v>
      </c>
      <c r="E167" s="74" t="e">
        <f>VLOOKUP($A167,GapMeasures!$A$2:$LA$3000,MATCH(E$2,GapMeasures!$A$2:$LA$2,0),FALSE)</f>
        <v>#N/A</v>
      </c>
      <c r="F167" s="74">
        <f>VLOOKUP($A167,InflationMeasures!$A$2:$LN$3000,MATCH(F$2,InflationMeasures!$A$2:$LN$2,0),FALSE)</f>
        <v>1.9794187097338378</v>
      </c>
      <c r="G167" s="23">
        <v>35110</v>
      </c>
      <c r="H167" s="22" t="e">
        <f t="shared" si="2"/>
        <v>#N/A</v>
      </c>
      <c r="I167" s="22">
        <f>VLOOKUP($A167,FedFundsRates!$A$2:$MM$3000,MATCH("FedFundsRate",FedFundsRates!$A$2:$MM$2,0),FALSE)</f>
        <v>5.3633333333333333</v>
      </c>
    </row>
    <row r="168" spans="1:9" x14ac:dyDescent="0.3">
      <c r="A168" s="1">
        <v>35200</v>
      </c>
      <c r="B168" s="74">
        <f>VLOOKUP($A168,FedFundsRates!$A$2:$MM$3000,MATCH(B$2,FedFundsRates!$A$2:$MM$2,0),FALSE)</f>
        <v>5.3633333333333333</v>
      </c>
      <c r="C168" s="74" t="e">
        <f>VLOOKUP($A168,NaturalRateMeasures!$A$2:$MK$3000,MATCH(C$2,NaturalRateMeasures!$A$2:$MK$2,0),FALSE)</f>
        <v>#N/A</v>
      </c>
      <c r="D168" s="74">
        <f>VLOOKUP($A168,InflationTargetMeasures!$A$2:$MM$3000,MATCH(D$2,InflationTargetMeasures!$A$2:$MM$2,0),FALSE)</f>
        <v>2</v>
      </c>
      <c r="E168" s="74" t="e">
        <f>VLOOKUP($A168,GapMeasures!$A$2:$LA$3000,MATCH(E$2,GapMeasures!$A$2:$LA$2,0),FALSE)</f>
        <v>#N/A</v>
      </c>
      <c r="F168" s="74">
        <f>VLOOKUP($A168,InflationMeasures!$A$2:$LN$3000,MATCH(F$2,InflationMeasures!$A$2:$LN$2,0),FALSE)</f>
        <v>1.8590700302841601</v>
      </c>
      <c r="G168" s="23">
        <v>35200</v>
      </c>
      <c r="H168" s="22" t="e">
        <f t="shared" si="2"/>
        <v>#N/A</v>
      </c>
      <c r="I168" s="22">
        <f>VLOOKUP($A168,FedFundsRates!$A$2:$MM$3000,MATCH("FedFundsRate",FedFundsRates!$A$2:$MM$2,0),FALSE)</f>
        <v>5.2433333333333332</v>
      </c>
    </row>
    <row r="169" spans="1:9" x14ac:dyDescent="0.3">
      <c r="A169" s="1">
        <v>35292</v>
      </c>
      <c r="B169" s="74">
        <f>VLOOKUP($A169,FedFundsRates!$A$2:$MM$3000,MATCH(B$2,FedFundsRates!$A$2:$MM$2,0),FALSE)</f>
        <v>5.2433333333333332</v>
      </c>
      <c r="C169" s="74" t="e">
        <f>VLOOKUP($A169,NaturalRateMeasures!$A$2:$MK$3000,MATCH(C$2,NaturalRateMeasures!$A$2:$MK$2,0),FALSE)</f>
        <v>#N/A</v>
      </c>
      <c r="D169" s="74">
        <f>VLOOKUP($A169,InflationTargetMeasures!$A$2:$MM$3000,MATCH(D$2,InflationTargetMeasures!$A$2:$MM$2,0),FALSE)</f>
        <v>2</v>
      </c>
      <c r="E169" s="74" t="e">
        <f>VLOOKUP($A169,GapMeasures!$A$2:$LA$3000,MATCH(E$2,GapMeasures!$A$2:$LA$2,0),FALSE)</f>
        <v>#N/A</v>
      </c>
      <c r="F169" s="74">
        <f>VLOOKUP($A169,InflationMeasures!$A$2:$LN$3000,MATCH(F$2,InflationMeasures!$A$2:$LN$2,0),FALSE)</f>
        <v>1.8387124686337408</v>
      </c>
      <c r="G169" s="23">
        <v>35292</v>
      </c>
      <c r="H169" s="22" t="e">
        <f t="shared" si="2"/>
        <v>#N/A</v>
      </c>
      <c r="I169" s="22">
        <f>VLOOKUP($A169,FedFundsRates!$A$2:$MM$3000,MATCH("FedFundsRate",FedFundsRates!$A$2:$MM$2,0),FALSE)</f>
        <v>5.3066666666666675</v>
      </c>
    </row>
    <row r="170" spans="1:9" x14ac:dyDescent="0.3">
      <c r="A170" s="1">
        <v>35384</v>
      </c>
      <c r="B170" s="74">
        <f>VLOOKUP($A170,FedFundsRates!$A$2:$MM$3000,MATCH(B$2,FedFundsRates!$A$2:$MM$2,0),FALSE)</f>
        <v>5.3066666666666675</v>
      </c>
      <c r="C170" s="74" t="e">
        <f>VLOOKUP($A170,NaturalRateMeasures!$A$2:$MK$3000,MATCH(C$2,NaturalRateMeasures!$A$2:$MK$2,0),FALSE)</f>
        <v>#N/A</v>
      </c>
      <c r="D170" s="74">
        <f>VLOOKUP($A170,InflationTargetMeasures!$A$2:$MM$3000,MATCH(D$2,InflationTargetMeasures!$A$2:$MM$2,0),FALSE)</f>
        <v>2</v>
      </c>
      <c r="E170" s="74" t="e">
        <f>VLOOKUP($A170,GapMeasures!$A$2:$LA$3000,MATCH(E$2,GapMeasures!$A$2:$LA$2,0),FALSE)</f>
        <v>#N/A</v>
      </c>
      <c r="F170" s="74">
        <f>VLOOKUP($A170,InflationMeasures!$A$2:$LN$3000,MATCH(F$2,InflationMeasures!$A$2:$LN$2,0),FALSE)</f>
        <v>1.9070167886354072</v>
      </c>
      <c r="G170" s="23">
        <v>35384</v>
      </c>
      <c r="H170" s="22" t="e">
        <f t="shared" si="2"/>
        <v>#N/A</v>
      </c>
      <c r="I170" s="22">
        <f>VLOOKUP($A170,FedFundsRates!$A$2:$MM$3000,MATCH("FedFundsRate",FedFundsRates!$A$2:$MM$2,0),FALSE)</f>
        <v>5.28</v>
      </c>
    </row>
    <row r="171" spans="1:9" x14ac:dyDescent="0.3">
      <c r="A171" s="1">
        <v>35476</v>
      </c>
      <c r="B171" s="74">
        <f>VLOOKUP($A171,FedFundsRates!$A$2:$MM$3000,MATCH(B$2,FedFundsRates!$A$2:$MM$2,0),FALSE)</f>
        <v>5.28</v>
      </c>
      <c r="C171" s="74" t="e">
        <f>VLOOKUP($A171,NaturalRateMeasures!$A$2:$MK$3000,MATCH(C$2,NaturalRateMeasures!$A$2:$MK$2,0),FALSE)</f>
        <v>#N/A</v>
      </c>
      <c r="D171" s="74">
        <f>VLOOKUP($A171,InflationTargetMeasures!$A$2:$MM$3000,MATCH(D$2,InflationTargetMeasures!$A$2:$MM$2,0),FALSE)</f>
        <v>2</v>
      </c>
      <c r="E171" s="74" t="e">
        <f>VLOOKUP($A171,GapMeasures!$A$2:$LA$3000,MATCH(E$2,GapMeasures!$A$2:$LA$2,0),FALSE)</f>
        <v>#N/A</v>
      </c>
      <c r="F171" s="74">
        <f>VLOOKUP($A171,InflationMeasures!$A$2:$LN$3000,MATCH(F$2,InflationMeasures!$A$2:$LN$2,0),FALSE)</f>
        <v>1.9066948716482734</v>
      </c>
      <c r="G171" s="23">
        <v>35476</v>
      </c>
      <c r="H171" s="22" t="e">
        <f t="shared" si="2"/>
        <v>#N/A</v>
      </c>
      <c r="I171" s="22">
        <f>VLOOKUP($A171,FedFundsRates!$A$2:$MM$3000,MATCH("FedFundsRate",FedFundsRates!$A$2:$MM$2,0),FALSE)</f>
        <v>5.2766666666666673</v>
      </c>
    </row>
    <row r="172" spans="1:9" x14ac:dyDescent="0.3">
      <c r="A172" s="1">
        <v>35565</v>
      </c>
      <c r="B172" s="74">
        <f>VLOOKUP($A172,FedFundsRates!$A$2:$MM$3000,MATCH(B$2,FedFundsRates!$A$2:$MM$2,0),FALSE)</f>
        <v>5.2766666666666673</v>
      </c>
      <c r="C172" s="74" t="e">
        <f>VLOOKUP($A172,NaturalRateMeasures!$A$2:$MK$3000,MATCH(C$2,NaturalRateMeasures!$A$2:$MK$2,0),FALSE)</f>
        <v>#N/A</v>
      </c>
      <c r="D172" s="74">
        <f>VLOOKUP($A172,InflationTargetMeasures!$A$2:$MM$3000,MATCH(D$2,InflationTargetMeasures!$A$2:$MM$2,0),FALSE)</f>
        <v>2</v>
      </c>
      <c r="E172" s="74" t="e">
        <f>VLOOKUP($A172,GapMeasures!$A$2:$LA$3000,MATCH(E$2,GapMeasures!$A$2:$LA$2,0),FALSE)</f>
        <v>#N/A</v>
      </c>
      <c r="F172" s="74">
        <f>VLOOKUP($A172,InflationMeasures!$A$2:$LN$3000,MATCH(F$2,InflationMeasures!$A$2:$LN$2,0),FALSE)</f>
        <v>1.9545920109252268</v>
      </c>
      <c r="G172" s="23">
        <v>35565</v>
      </c>
      <c r="H172" s="22" t="e">
        <f t="shared" si="2"/>
        <v>#N/A</v>
      </c>
      <c r="I172" s="22">
        <f>VLOOKUP($A172,FedFundsRates!$A$2:$MM$3000,MATCH("FedFundsRate",FedFundsRates!$A$2:$MM$2,0),FALSE)</f>
        <v>5.5233333333333334</v>
      </c>
    </row>
    <row r="173" spans="1:9" x14ac:dyDescent="0.3">
      <c r="A173" s="1">
        <v>35657</v>
      </c>
      <c r="B173" s="74">
        <f>VLOOKUP($A173,FedFundsRates!$A$2:$MM$3000,MATCH(B$2,FedFundsRates!$A$2:$MM$2,0),FALSE)</f>
        <v>5.5233333333333334</v>
      </c>
      <c r="C173" s="74" t="e">
        <f>VLOOKUP($A173,NaturalRateMeasures!$A$2:$MK$3000,MATCH(C$2,NaturalRateMeasures!$A$2:$MK$2,0),FALSE)</f>
        <v>#N/A</v>
      </c>
      <c r="D173" s="74">
        <f>VLOOKUP($A173,InflationTargetMeasures!$A$2:$MM$3000,MATCH(D$2,InflationTargetMeasures!$A$2:$MM$2,0),FALSE)</f>
        <v>2</v>
      </c>
      <c r="E173" s="74" t="e">
        <f>VLOOKUP($A173,GapMeasures!$A$2:$LA$3000,MATCH(E$2,GapMeasures!$A$2:$LA$2,0),FALSE)</f>
        <v>#N/A</v>
      </c>
      <c r="F173" s="74">
        <f>VLOOKUP($A173,InflationMeasures!$A$2:$LN$3000,MATCH(F$2,InflationMeasures!$A$2:$LN$2,0),FALSE)</f>
        <v>1.7276293243836394</v>
      </c>
      <c r="G173" s="23">
        <v>35657</v>
      </c>
      <c r="H173" s="22" t="e">
        <f t="shared" si="2"/>
        <v>#N/A</v>
      </c>
      <c r="I173" s="22">
        <f>VLOOKUP($A173,FedFundsRates!$A$2:$MM$3000,MATCH("FedFundsRate",FedFundsRates!$A$2:$MM$2,0),FALSE)</f>
        <v>5.5333333333333323</v>
      </c>
    </row>
    <row r="174" spans="1:9" x14ac:dyDescent="0.3">
      <c r="A174" s="1">
        <v>35749</v>
      </c>
      <c r="B174" s="74">
        <f>VLOOKUP($A174,FedFundsRates!$A$2:$MM$3000,MATCH(B$2,FedFundsRates!$A$2:$MM$2,0),FALSE)</f>
        <v>5.5333333333333323</v>
      </c>
      <c r="C174" s="74" t="e">
        <f>VLOOKUP($A174,NaturalRateMeasures!$A$2:$MK$3000,MATCH(C$2,NaturalRateMeasures!$A$2:$MK$2,0),FALSE)</f>
        <v>#N/A</v>
      </c>
      <c r="D174" s="74">
        <f>VLOOKUP($A174,InflationTargetMeasures!$A$2:$MM$3000,MATCH(D$2,InflationTargetMeasures!$A$2:$MM$2,0),FALSE)</f>
        <v>2</v>
      </c>
      <c r="E174" s="74" t="e">
        <f>VLOOKUP($A174,GapMeasures!$A$2:$LA$3000,MATCH(E$2,GapMeasures!$A$2:$LA$2,0),FALSE)</f>
        <v>#N/A</v>
      </c>
      <c r="F174" s="74">
        <f>VLOOKUP($A174,InflationMeasures!$A$2:$LN$3000,MATCH(F$2,InflationMeasures!$A$2:$LN$2,0),FALSE)</f>
        <v>1.4728452949210658</v>
      </c>
      <c r="G174" s="23">
        <v>35749</v>
      </c>
      <c r="H174" s="22" t="e">
        <f t="shared" si="2"/>
        <v>#N/A</v>
      </c>
      <c r="I174" s="22">
        <f>VLOOKUP($A174,FedFundsRates!$A$2:$MM$3000,MATCH("FedFundsRate",FedFundsRates!$A$2:$MM$2,0),FALSE)</f>
        <v>5.5066666666666668</v>
      </c>
    </row>
    <row r="175" spans="1:9" x14ac:dyDescent="0.3">
      <c r="A175" s="1">
        <v>35841</v>
      </c>
      <c r="B175" s="74">
        <f>VLOOKUP($A175,FedFundsRates!$A$2:$MM$3000,MATCH(B$2,FedFundsRates!$A$2:$MM$2,0),FALSE)</f>
        <v>5.5066666666666668</v>
      </c>
      <c r="C175" s="74" t="e">
        <f>VLOOKUP($A175,NaturalRateMeasures!$A$2:$MK$3000,MATCH(C$2,NaturalRateMeasures!$A$2:$MK$2,0),FALSE)</f>
        <v>#N/A</v>
      </c>
      <c r="D175" s="74">
        <f>VLOOKUP($A175,InflationTargetMeasures!$A$2:$MM$3000,MATCH(D$2,InflationTargetMeasures!$A$2:$MM$2,0),FALSE)</f>
        <v>2</v>
      </c>
      <c r="E175" s="74" t="e">
        <f>VLOOKUP($A175,GapMeasures!$A$2:$LA$3000,MATCH(E$2,GapMeasures!$A$2:$LA$2,0),FALSE)</f>
        <v>#N/A</v>
      </c>
      <c r="F175" s="74">
        <f>VLOOKUP($A175,InflationMeasures!$A$2:$LN$3000,MATCH(F$2,InflationMeasures!$A$2:$LN$2,0),FALSE)</f>
        <v>1.3731100451625622</v>
      </c>
      <c r="G175" s="23">
        <v>35841</v>
      </c>
      <c r="H175" s="22" t="e">
        <f t="shared" si="2"/>
        <v>#N/A</v>
      </c>
      <c r="I175" s="22">
        <f>VLOOKUP($A175,FedFundsRates!$A$2:$MM$3000,MATCH("FedFundsRate",FedFundsRates!$A$2:$MM$2,0),FALSE)</f>
        <v>5.5200000000000005</v>
      </c>
    </row>
    <row r="176" spans="1:9" x14ac:dyDescent="0.3">
      <c r="A176" s="1">
        <v>35930</v>
      </c>
      <c r="B176" s="74">
        <f>VLOOKUP($A176,FedFundsRates!$A$2:$MM$3000,MATCH(B$2,FedFundsRates!$A$2:$MM$2,0),FALSE)</f>
        <v>5.5200000000000005</v>
      </c>
      <c r="C176" s="74" t="e">
        <f>VLOOKUP($A176,NaturalRateMeasures!$A$2:$MK$3000,MATCH(C$2,NaturalRateMeasures!$A$2:$MK$2,0),FALSE)</f>
        <v>#N/A</v>
      </c>
      <c r="D176" s="74">
        <f>VLOOKUP($A176,InflationTargetMeasures!$A$2:$MM$3000,MATCH(D$2,InflationTargetMeasures!$A$2:$MM$2,0),FALSE)</f>
        <v>2</v>
      </c>
      <c r="E176" s="74" t="e">
        <f>VLOOKUP($A176,GapMeasures!$A$2:$LA$3000,MATCH(E$2,GapMeasures!$A$2:$LA$2,0),FALSE)</f>
        <v>#N/A</v>
      </c>
      <c r="F176" s="74">
        <f>VLOOKUP($A176,InflationMeasures!$A$2:$LN$3000,MATCH(F$2,InflationMeasures!$A$2:$LN$2,0),FALSE)</f>
        <v>1.1552951025533664</v>
      </c>
      <c r="G176" s="23">
        <v>35930</v>
      </c>
      <c r="H176" s="22" t="e">
        <f t="shared" si="2"/>
        <v>#N/A</v>
      </c>
      <c r="I176" s="22">
        <f>VLOOKUP($A176,FedFundsRates!$A$2:$MM$3000,MATCH("FedFundsRate",FedFundsRates!$A$2:$MM$2,0),FALSE)</f>
        <v>5.5</v>
      </c>
    </row>
    <row r="177" spans="1:9" x14ac:dyDescent="0.3">
      <c r="A177" s="1">
        <v>36022</v>
      </c>
      <c r="B177" s="74">
        <f>VLOOKUP($A177,FedFundsRates!$A$2:$MM$3000,MATCH(B$2,FedFundsRates!$A$2:$MM$2,0),FALSE)</f>
        <v>5.5</v>
      </c>
      <c r="C177" s="74" t="e">
        <f>VLOOKUP($A177,NaturalRateMeasures!$A$2:$MK$3000,MATCH(C$2,NaturalRateMeasures!$A$2:$MK$2,0),FALSE)</f>
        <v>#N/A</v>
      </c>
      <c r="D177" s="74">
        <f>VLOOKUP($A177,InflationTargetMeasures!$A$2:$MM$3000,MATCH(D$2,InflationTargetMeasures!$A$2:$MM$2,0),FALSE)</f>
        <v>2</v>
      </c>
      <c r="E177" s="74" t="e">
        <f>VLOOKUP($A177,GapMeasures!$A$2:$LA$3000,MATCH(E$2,GapMeasures!$A$2:$LA$2,0),FALSE)</f>
        <v>#N/A</v>
      </c>
      <c r="F177" s="74">
        <f>VLOOKUP($A177,InflationMeasures!$A$2:$LN$3000,MATCH(F$2,InflationMeasures!$A$2:$LN$2,0),FALSE)</f>
        <v>1.2792850480949802</v>
      </c>
      <c r="G177" s="23">
        <v>36022</v>
      </c>
      <c r="H177" s="22" t="e">
        <f t="shared" si="2"/>
        <v>#N/A</v>
      </c>
      <c r="I177" s="22">
        <f>VLOOKUP($A177,FedFundsRates!$A$2:$MM$3000,MATCH("FedFundsRate",FedFundsRates!$A$2:$MM$2,0),FALSE)</f>
        <v>5.5333333333333341</v>
      </c>
    </row>
    <row r="178" spans="1:9" x14ac:dyDescent="0.3">
      <c r="A178" s="1">
        <v>36114</v>
      </c>
      <c r="B178" s="74">
        <f>VLOOKUP($A178,FedFundsRates!$A$2:$MM$3000,MATCH(B$2,FedFundsRates!$A$2:$MM$2,0),FALSE)</f>
        <v>5.5333333333333341</v>
      </c>
      <c r="C178" s="74" t="e">
        <f>VLOOKUP($A178,NaturalRateMeasures!$A$2:$MK$3000,MATCH(C$2,NaturalRateMeasures!$A$2:$MK$2,0),FALSE)</f>
        <v>#N/A</v>
      </c>
      <c r="D178" s="74">
        <f>VLOOKUP($A178,InflationTargetMeasures!$A$2:$MM$3000,MATCH(D$2,InflationTargetMeasures!$A$2:$MM$2,0),FALSE)</f>
        <v>2</v>
      </c>
      <c r="E178" s="74" t="e">
        <f>VLOOKUP($A178,GapMeasures!$A$2:$LA$3000,MATCH(E$2,GapMeasures!$A$2:$LA$2,0),FALSE)</f>
        <v>#N/A</v>
      </c>
      <c r="F178" s="74">
        <f>VLOOKUP($A178,InflationMeasures!$A$2:$LN$3000,MATCH(F$2,InflationMeasures!$A$2:$LN$2,0),FALSE)</f>
        <v>1.2794005411780995</v>
      </c>
      <c r="G178" s="23">
        <v>36114</v>
      </c>
      <c r="H178" s="22" t="e">
        <f t="shared" si="2"/>
        <v>#N/A</v>
      </c>
      <c r="I178" s="22">
        <f>VLOOKUP($A178,FedFundsRates!$A$2:$MM$3000,MATCH("FedFundsRate",FedFundsRates!$A$2:$MM$2,0),FALSE)</f>
        <v>4.8600000000000003</v>
      </c>
    </row>
    <row r="179" spans="1:9" x14ac:dyDescent="0.3">
      <c r="A179" s="1">
        <v>36206</v>
      </c>
      <c r="B179" s="74">
        <f>VLOOKUP($A179,FedFundsRates!$A$2:$MM$3000,MATCH(B$2,FedFundsRates!$A$2:$MM$2,0),FALSE)</f>
        <v>4.8600000000000003</v>
      </c>
      <c r="C179" s="74" t="e">
        <f>VLOOKUP($A179,NaturalRateMeasures!$A$2:$MK$3000,MATCH(C$2,NaturalRateMeasures!$A$2:$MK$2,0),FALSE)</f>
        <v>#N/A</v>
      </c>
      <c r="D179" s="74">
        <f>VLOOKUP($A179,InflationTargetMeasures!$A$2:$MM$3000,MATCH(D$2,InflationTargetMeasures!$A$2:$MM$2,0),FALSE)</f>
        <v>2</v>
      </c>
      <c r="E179" s="74" t="e">
        <f>VLOOKUP($A179,GapMeasures!$A$2:$LA$3000,MATCH(E$2,GapMeasures!$A$2:$LA$2,0),FALSE)</f>
        <v>#N/A</v>
      </c>
      <c r="F179" s="74">
        <f>VLOOKUP($A179,InflationMeasures!$A$2:$LN$3000,MATCH(F$2,InflationMeasures!$A$2:$LN$2,0),FALSE)</f>
        <v>1.2369080066964688</v>
      </c>
      <c r="G179" s="23">
        <v>36206</v>
      </c>
      <c r="H179" s="22" t="e">
        <f t="shared" si="2"/>
        <v>#N/A</v>
      </c>
      <c r="I179" s="22">
        <f>VLOOKUP($A179,FedFundsRates!$A$2:$MM$3000,MATCH("FedFundsRate",FedFundsRates!$A$2:$MM$2,0),FALSE)</f>
        <v>4.7333333333333334</v>
      </c>
    </row>
    <row r="180" spans="1:9" x14ac:dyDescent="0.3">
      <c r="A180" s="1">
        <v>36295</v>
      </c>
      <c r="B180" s="74">
        <f>VLOOKUP($A180,FedFundsRates!$A$2:$MM$3000,MATCH(B$2,FedFundsRates!$A$2:$MM$2,0),FALSE)</f>
        <v>4.7333333333333334</v>
      </c>
      <c r="C180" s="74" t="e">
        <f>VLOOKUP($A180,NaturalRateMeasures!$A$2:$MK$3000,MATCH(C$2,NaturalRateMeasures!$A$2:$MK$2,0),FALSE)</f>
        <v>#N/A</v>
      </c>
      <c r="D180" s="74">
        <f>VLOOKUP($A180,InflationTargetMeasures!$A$2:$MM$3000,MATCH(D$2,InflationTargetMeasures!$A$2:$MM$2,0),FALSE)</f>
        <v>2</v>
      </c>
      <c r="E180" s="74" t="e">
        <f>VLOOKUP($A180,GapMeasures!$A$2:$LA$3000,MATCH(E$2,GapMeasures!$A$2:$LA$2,0),FALSE)</f>
        <v>#N/A</v>
      </c>
      <c r="F180" s="74">
        <f>VLOOKUP($A180,InflationMeasures!$A$2:$LN$3000,MATCH(F$2,InflationMeasures!$A$2:$LN$2,0),FALSE)</f>
        <v>1.2786559629231142</v>
      </c>
      <c r="G180" s="23">
        <v>36295</v>
      </c>
      <c r="H180" s="22" t="e">
        <f t="shared" si="2"/>
        <v>#N/A</v>
      </c>
      <c r="I180" s="22">
        <f>VLOOKUP($A180,FedFundsRates!$A$2:$MM$3000,MATCH("FedFundsRate",FedFundsRates!$A$2:$MM$2,0),FALSE)</f>
        <v>4.746666666666667</v>
      </c>
    </row>
    <row r="181" spans="1:9" x14ac:dyDescent="0.3">
      <c r="A181" s="1">
        <v>36387</v>
      </c>
      <c r="B181" s="74">
        <f>VLOOKUP($A181,FedFundsRates!$A$2:$MM$3000,MATCH(B$2,FedFundsRates!$A$2:$MM$2,0),FALSE)</f>
        <v>4.746666666666667</v>
      </c>
      <c r="C181" s="74" t="e">
        <f>VLOOKUP($A181,NaturalRateMeasures!$A$2:$MK$3000,MATCH(C$2,NaturalRateMeasures!$A$2:$MK$2,0),FALSE)</f>
        <v>#N/A</v>
      </c>
      <c r="D181" s="74">
        <f>VLOOKUP($A181,InflationTargetMeasures!$A$2:$MM$3000,MATCH(D$2,InflationTargetMeasures!$A$2:$MM$2,0),FALSE)</f>
        <v>2</v>
      </c>
      <c r="E181" s="74" t="e">
        <f>VLOOKUP($A181,GapMeasures!$A$2:$LA$3000,MATCH(E$2,GapMeasures!$A$2:$LA$2,0),FALSE)</f>
        <v>#N/A</v>
      </c>
      <c r="F181" s="74">
        <f>VLOOKUP($A181,InflationMeasures!$A$2:$LN$3000,MATCH(F$2,InflationMeasures!$A$2:$LN$2,0),FALSE)</f>
        <v>1.2906152069932286</v>
      </c>
      <c r="G181" s="23">
        <v>36387</v>
      </c>
      <c r="H181" s="22" t="e">
        <f t="shared" si="2"/>
        <v>#N/A</v>
      </c>
      <c r="I181" s="22">
        <f>VLOOKUP($A181,FedFundsRates!$A$2:$MM$3000,MATCH("FedFundsRate",FedFundsRates!$A$2:$MM$2,0),FALSE)</f>
        <v>5.0933333333333337</v>
      </c>
    </row>
    <row r="182" spans="1:9" x14ac:dyDescent="0.3">
      <c r="A182" s="1">
        <v>36479</v>
      </c>
      <c r="B182" s="74">
        <f>VLOOKUP($A182,FedFundsRates!$A$2:$MM$3000,MATCH(B$2,FedFundsRates!$A$2:$MM$2,0),FALSE)</f>
        <v>5.0933333333333337</v>
      </c>
      <c r="C182" s="74" t="e">
        <f>VLOOKUP($A182,NaturalRateMeasures!$A$2:$MK$3000,MATCH(C$2,NaturalRateMeasures!$A$2:$MK$2,0),FALSE)</f>
        <v>#N/A</v>
      </c>
      <c r="D182" s="74">
        <f>VLOOKUP($A182,InflationTargetMeasures!$A$2:$MM$3000,MATCH(D$2,InflationTargetMeasures!$A$2:$MM$2,0),FALSE)</f>
        <v>2</v>
      </c>
      <c r="E182" s="74" t="e">
        <f>VLOOKUP($A182,GapMeasures!$A$2:$LA$3000,MATCH(E$2,GapMeasures!$A$2:$LA$2,0),FALSE)</f>
        <v>#N/A</v>
      </c>
      <c r="F182" s="74">
        <f>VLOOKUP($A182,InflationMeasures!$A$2:$LN$3000,MATCH(F$2,InflationMeasures!$A$2:$LN$2,0),FALSE)</f>
        <v>1.4454628906517719</v>
      </c>
      <c r="G182" s="23">
        <v>36479</v>
      </c>
      <c r="H182" s="22" t="e">
        <f t="shared" si="2"/>
        <v>#N/A</v>
      </c>
      <c r="I182" s="22">
        <f>VLOOKUP($A182,FedFundsRates!$A$2:$MM$3000,MATCH("FedFundsRate",FedFundsRates!$A$2:$MM$2,0),FALSE)</f>
        <v>5.3066666666666675</v>
      </c>
    </row>
    <row r="183" spans="1:9" x14ac:dyDescent="0.3">
      <c r="A183" s="1">
        <v>36571</v>
      </c>
      <c r="B183" s="74">
        <f>VLOOKUP($A183,FedFundsRates!$A$2:$MM$3000,MATCH(B$2,FedFundsRates!$A$2:$MM$2,0),FALSE)</f>
        <v>5.3066666666666675</v>
      </c>
      <c r="C183" s="74" t="e">
        <f>VLOOKUP($A183,NaturalRateMeasures!$A$2:$MK$3000,MATCH(C$2,NaturalRateMeasures!$A$2:$MK$2,0),FALSE)</f>
        <v>#N/A</v>
      </c>
      <c r="D183" s="74">
        <f>VLOOKUP($A183,InflationTargetMeasures!$A$2:$MM$3000,MATCH(D$2,InflationTargetMeasures!$A$2:$MM$2,0),FALSE)</f>
        <v>2</v>
      </c>
      <c r="E183" s="74" t="e">
        <f>VLOOKUP($A183,GapMeasures!$A$2:$LA$3000,MATCH(E$2,GapMeasures!$A$2:$LA$2,0),FALSE)</f>
        <v>#N/A</v>
      </c>
      <c r="F183" s="74">
        <f>VLOOKUP($A183,InflationMeasures!$A$2:$LN$3000,MATCH(F$2,InflationMeasures!$A$2:$LN$2,0),FALSE)</f>
        <v>1.7206270243675714</v>
      </c>
      <c r="G183" s="23">
        <v>36571</v>
      </c>
      <c r="H183" s="22" t="e">
        <f t="shared" si="2"/>
        <v>#N/A</v>
      </c>
      <c r="I183" s="22">
        <f>VLOOKUP($A183,FedFundsRates!$A$2:$MM$3000,MATCH("FedFundsRate",FedFundsRates!$A$2:$MM$2,0),FALSE)</f>
        <v>5.6766666666666667</v>
      </c>
    </row>
    <row r="184" spans="1:9" x14ac:dyDescent="0.3">
      <c r="A184" s="1">
        <v>36661</v>
      </c>
      <c r="B184" s="74">
        <f>VLOOKUP($A184,FedFundsRates!$A$2:$MM$3000,MATCH(B$2,FedFundsRates!$A$2:$MM$2,0),FALSE)</f>
        <v>5.6766666666666667</v>
      </c>
      <c r="C184" s="74" t="e">
        <f>VLOOKUP($A184,NaturalRateMeasures!$A$2:$MK$3000,MATCH(C$2,NaturalRateMeasures!$A$2:$MK$2,0),FALSE)</f>
        <v>#N/A</v>
      </c>
      <c r="D184" s="74">
        <f>VLOOKUP($A184,InflationTargetMeasures!$A$2:$MM$3000,MATCH(D$2,InflationTargetMeasures!$A$2:$MM$2,0),FALSE)</f>
        <v>2</v>
      </c>
      <c r="E184" s="74" t="e">
        <f>VLOOKUP($A184,GapMeasures!$A$2:$LA$3000,MATCH(E$2,GapMeasures!$A$2:$LA$2,0),FALSE)</f>
        <v>#N/A</v>
      </c>
      <c r="F184" s="74">
        <f>VLOOKUP($A184,InflationMeasures!$A$2:$LN$3000,MATCH(F$2,InflationMeasures!$A$2:$LN$2,0),FALSE)</f>
        <v>1.7214845080013585</v>
      </c>
      <c r="G184" s="23">
        <v>36661</v>
      </c>
      <c r="H184" s="22" t="e">
        <f t="shared" si="2"/>
        <v>#N/A</v>
      </c>
      <c r="I184" s="22">
        <f>VLOOKUP($A184,FedFundsRates!$A$2:$MM$3000,MATCH("FedFundsRate",FedFundsRates!$A$2:$MM$2,0),FALSE)</f>
        <v>6.2733333333333334</v>
      </c>
    </row>
    <row r="185" spans="1:9" x14ac:dyDescent="0.3">
      <c r="A185" s="1">
        <v>36753</v>
      </c>
      <c r="B185" s="74">
        <f>VLOOKUP($A185,FedFundsRates!$A$2:$MM$3000,MATCH(B$2,FedFundsRates!$A$2:$MM$2,0),FALSE)</f>
        <v>6.2733333333333334</v>
      </c>
      <c r="C185" s="74" t="e">
        <f>VLOOKUP($A185,NaturalRateMeasures!$A$2:$MK$3000,MATCH(C$2,NaturalRateMeasures!$A$2:$MK$2,0),FALSE)</f>
        <v>#N/A</v>
      </c>
      <c r="D185" s="74">
        <f>VLOOKUP($A185,InflationTargetMeasures!$A$2:$MM$3000,MATCH(D$2,InflationTargetMeasures!$A$2:$MM$2,0),FALSE)</f>
        <v>2</v>
      </c>
      <c r="E185" s="74" t="e">
        <f>VLOOKUP($A185,GapMeasures!$A$2:$LA$3000,MATCH(E$2,GapMeasures!$A$2:$LA$2,0),FALSE)</f>
        <v>#N/A</v>
      </c>
      <c r="F185" s="74">
        <f>VLOOKUP($A185,InflationMeasures!$A$2:$LN$3000,MATCH(F$2,InflationMeasures!$A$2:$LN$2,0),FALSE)</f>
        <v>1.8386593391682027</v>
      </c>
      <c r="G185" s="23">
        <v>36753</v>
      </c>
      <c r="H185" s="22" t="e">
        <f t="shared" si="2"/>
        <v>#N/A</v>
      </c>
      <c r="I185" s="22">
        <f>VLOOKUP($A185,FedFundsRates!$A$2:$MM$3000,MATCH("FedFundsRate",FedFundsRates!$A$2:$MM$2,0),FALSE)</f>
        <v>6.52</v>
      </c>
    </row>
    <row r="186" spans="1:9" x14ac:dyDescent="0.3">
      <c r="A186" s="1">
        <v>36845</v>
      </c>
      <c r="B186" s="74">
        <f>VLOOKUP($A186,FedFundsRates!$A$2:$MM$3000,MATCH(B$2,FedFundsRates!$A$2:$MM$2,0),FALSE)</f>
        <v>6.52</v>
      </c>
      <c r="C186" s="74" t="e">
        <f>VLOOKUP($A186,NaturalRateMeasures!$A$2:$MK$3000,MATCH(C$2,NaturalRateMeasures!$A$2:$MK$2,0),FALSE)</f>
        <v>#N/A</v>
      </c>
      <c r="D186" s="74">
        <f>VLOOKUP($A186,InflationTargetMeasures!$A$2:$MM$3000,MATCH(D$2,InflationTargetMeasures!$A$2:$MM$2,0),FALSE)</f>
        <v>2</v>
      </c>
      <c r="E186" s="74" t="e">
        <f>VLOOKUP($A186,GapMeasures!$A$2:$LA$3000,MATCH(E$2,GapMeasures!$A$2:$LA$2,0),FALSE)</f>
        <v>#N/A</v>
      </c>
      <c r="F186" s="74">
        <f>VLOOKUP($A186,InflationMeasures!$A$2:$LN$3000,MATCH(F$2,InflationMeasures!$A$2:$LN$2,0),FALSE)</f>
        <v>1.8624564436400926</v>
      </c>
      <c r="G186" s="23">
        <v>36845</v>
      </c>
      <c r="H186" s="22" t="e">
        <f t="shared" si="2"/>
        <v>#N/A</v>
      </c>
      <c r="I186" s="22">
        <f>VLOOKUP($A186,FedFundsRates!$A$2:$MM$3000,MATCH("FedFundsRate",FedFundsRates!$A$2:$MM$2,0),FALSE)</f>
        <v>6.4733333333333336</v>
      </c>
    </row>
    <row r="187" spans="1:9" x14ac:dyDescent="0.3">
      <c r="A187" s="1">
        <v>36937</v>
      </c>
      <c r="B187" s="74">
        <f>VLOOKUP($A187,FedFundsRates!$A$2:$MM$3000,MATCH(B$2,FedFundsRates!$A$2:$MM$2,0),FALSE)</f>
        <v>6.4733333333333336</v>
      </c>
      <c r="C187" s="74" t="e">
        <f>VLOOKUP($A187,NaturalRateMeasures!$A$2:$MK$3000,MATCH(C$2,NaturalRateMeasures!$A$2:$MK$2,0),FALSE)</f>
        <v>#N/A</v>
      </c>
      <c r="D187" s="74">
        <f>VLOOKUP($A187,InflationTargetMeasures!$A$2:$MM$3000,MATCH(D$2,InflationTargetMeasures!$A$2:$MM$2,0),FALSE)</f>
        <v>2</v>
      </c>
      <c r="E187" s="74" t="e">
        <f>VLOOKUP($A187,GapMeasures!$A$2:$LA$3000,MATCH(E$2,GapMeasures!$A$2:$LA$2,0),FALSE)</f>
        <v>#N/A</v>
      </c>
      <c r="F187" s="74">
        <f>VLOOKUP($A187,InflationMeasures!$A$2:$LN$3000,MATCH(F$2,InflationMeasures!$A$2:$LN$2,0),FALSE)</f>
        <v>1.9911326078194236</v>
      </c>
      <c r="G187" s="23">
        <v>36937</v>
      </c>
      <c r="H187" s="22" t="e">
        <f t="shared" si="2"/>
        <v>#N/A</v>
      </c>
      <c r="I187" s="22">
        <f>VLOOKUP($A187,FedFundsRates!$A$2:$MM$3000,MATCH("FedFundsRate",FedFundsRates!$A$2:$MM$2,0),FALSE)</f>
        <v>5.5933333333333337</v>
      </c>
    </row>
    <row r="188" spans="1:9" x14ac:dyDescent="0.3">
      <c r="A188" s="1">
        <v>37026</v>
      </c>
      <c r="B188" s="74">
        <f>VLOOKUP($A188,FedFundsRates!$A$2:$MM$3000,MATCH(B$2,FedFundsRates!$A$2:$MM$2,0),FALSE)</f>
        <v>5.5933333333333337</v>
      </c>
      <c r="C188" s="74" t="e">
        <f>VLOOKUP($A188,NaturalRateMeasures!$A$2:$MK$3000,MATCH(C$2,NaturalRateMeasures!$A$2:$MK$2,0),FALSE)</f>
        <v>#N/A</v>
      </c>
      <c r="D188" s="74">
        <f>VLOOKUP($A188,InflationTargetMeasures!$A$2:$MM$3000,MATCH(D$2,InflationTargetMeasures!$A$2:$MM$2,0),FALSE)</f>
        <v>2</v>
      </c>
      <c r="E188" s="74" t="e">
        <f>VLOOKUP($A188,GapMeasures!$A$2:$LA$3000,MATCH(E$2,GapMeasures!$A$2:$LA$2,0),FALSE)</f>
        <v>#N/A</v>
      </c>
      <c r="F188" s="74">
        <f>VLOOKUP($A188,InflationMeasures!$A$2:$LN$3000,MATCH(F$2,InflationMeasures!$A$2:$LN$2,0),FALSE)</f>
        <v>2.0217167186600493</v>
      </c>
      <c r="G188" s="23">
        <v>37026</v>
      </c>
      <c r="H188" s="22" t="e">
        <f t="shared" si="2"/>
        <v>#N/A</v>
      </c>
      <c r="I188" s="22">
        <f>VLOOKUP($A188,FedFundsRates!$A$2:$MM$3000,MATCH("FedFundsRate",FedFundsRates!$A$2:$MM$2,0),FALSE)</f>
        <v>4.3266666666666671</v>
      </c>
    </row>
    <row r="189" spans="1:9" x14ac:dyDescent="0.3">
      <c r="A189" s="1">
        <v>37118</v>
      </c>
      <c r="B189" s="74">
        <f>VLOOKUP($A189,FedFundsRates!$A$2:$MM$3000,MATCH(B$2,FedFundsRates!$A$2:$MM$2,0),FALSE)</f>
        <v>4.3266666666666671</v>
      </c>
      <c r="C189" s="74" t="e">
        <f>VLOOKUP($A189,NaturalRateMeasures!$A$2:$MK$3000,MATCH(C$2,NaturalRateMeasures!$A$2:$MK$2,0),FALSE)</f>
        <v>#N/A</v>
      </c>
      <c r="D189" s="74">
        <f>VLOOKUP($A189,InflationTargetMeasures!$A$2:$MM$3000,MATCH(D$2,InflationTargetMeasures!$A$2:$MM$2,0),FALSE)</f>
        <v>2</v>
      </c>
      <c r="E189" s="74" t="e">
        <f>VLOOKUP($A189,GapMeasures!$A$2:$LA$3000,MATCH(E$2,GapMeasures!$A$2:$LA$2,0),FALSE)</f>
        <v>#N/A</v>
      </c>
      <c r="F189" s="74">
        <f>VLOOKUP($A189,InflationMeasures!$A$2:$LN$3000,MATCH(F$2,InflationMeasures!$A$2:$LN$2,0),FALSE)</f>
        <v>1.7921385742838192</v>
      </c>
      <c r="G189" s="23">
        <v>37118</v>
      </c>
      <c r="H189" s="22" t="e">
        <f t="shared" si="2"/>
        <v>#N/A</v>
      </c>
      <c r="I189" s="22">
        <f>VLOOKUP($A189,FedFundsRates!$A$2:$MM$3000,MATCH("FedFundsRate",FedFundsRates!$A$2:$MM$2,0),FALSE)</f>
        <v>3.4966666666666666</v>
      </c>
    </row>
    <row r="190" spans="1:9" x14ac:dyDescent="0.3">
      <c r="A190" s="1">
        <v>37210</v>
      </c>
      <c r="B190" s="74">
        <f>VLOOKUP($A190,FedFundsRates!$A$2:$MM$3000,MATCH(B$2,FedFundsRates!$A$2:$MM$2,0),FALSE)</f>
        <v>3.4966666666666666</v>
      </c>
      <c r="C190" s="74" t="e">
        <f>VLOOKUP($A190,NaturalRateMeasures!$A$2:$MK$3000,MATCH(C$2,NaturalRateMeasures!$A$2:$MK$2,0),FALSE)</f>
        <v>#N/A</v>
      </c>
      <c r="D190" s="74">
        <f>VLOOKUP($A190,InflationTargetMeasures!$A$2:$MM$3000,MATCH(D$2,InflationTargetMeasures!$A$2:$MM$2,0),FALSE)</f>
        <v>2</v>
      </c>
      <c r="E190" s="74" t="e">
        <f>VLOOKUP($A190,GapMeasures!$A$2:$LA$3000,MATCH(E$2,GapMeasures!$A$2:$LA$2,0),FALSE)</f>
        <v>#N/A</v>
      </c>
      <c r="F190" s="74">
        <f>VLOOKUP($A190,InflationMeasures!$A$2:$LN$3000,MATCH(F$2,InflationMeasures!$A$2:$LN$2,0),FALSE)</f>
        <v>1.7806711658556518</v>
      </c>
      <c r="G190" s="23">
        <v>37210</v>
      </c>
      <c r="H190" s="22" t="e">
        <f t="shared" si="2"/>
        <v>#N/A</v>
      </c>
      <c r="I190" s="22">
        <f>VLOOKUP($A190,FedFundsRates!$A$2:$MM$3000,MATCH("FedFundsRate",FedFundsRates!$A$2:$MM$2,0),FALSE)</f>
        <v>2.1333333333333333</v>
      </c>
    </row>
    <row r="191" spans="1:9" x14ac:dyDescent="0.3">
      <c r="A191" s="1">
        <v>37302</v>
      </c>
      <c r="B191" s="74">
        <f>VLOOKUP($A191,FedFundsRates!$A$2:$MM$3000,MATCH(B$2,FedFundsRates!$A$2:$MM$2,0),FALSE)</f>
        <v>2.1333333333333333</v>
      </c>
      <c r="C191" s="74" t="e">
        <f>VLOOKUP($A191,NaturalRateMeasures!$A$2:$MK$3000,MATCH(C$2,NaturalRateMeasures!$A$2:$MK$2,0),FALSE)</f>
        <v>#N/A</v>
      </c>
      <c r="D191" s="74">
        <f>VLOOKUP($A191,InflationTargetMeasures!$A$2:$MM$3000,MATCH(D$2,InflationTargetMeasures!$A$2:$MM$2,0),FALSE)</f>
        <v>2</v>
      </c>
      <c r="E191" s="74" t="e">
        <f>VLOOKUP($A191,GapMeasures!$A$2:$LA$3000,MATCH(E$2,GapMeasures!$A$2:$LA$2,0),FALSE)</f>
        <v>#N/A</v>
      </c>
      <c r="F191" s="74">
        <f>VLOOKUP($A191,InflationMeasures!$A$2:$LN$3000,MATCH(F$2,InflationMeasures!$A$2:$LN$2,0),FALSE)</f>
        <v>1.4332384866687642</v>
      </c>
      <c r="G191" s="23">
        <v>37302</v>
      </c>
      <c r="H191" s="22" t="e">
        <f t="shared" si="2"/>
        <v>#N/A</v>
      </c>
      <c r="I191" s="22">
        <f>VLOOKUP($A191,FedFundsRates!$A$2:$MM$3000,MATCH("FedFundsRate",FedFundsRates!$A$2:$MM$2,0),FALSE)</f>
        <v>1.7333333333333332</v>
      </c>
    </row>
    <row r="192" spans="1:9" x14ac:dyDescent="0.3">
      <c r="A192" s="1">
        <v>37391</v>
      </c>
      <c r="B192" s="74">
        <f>VLOOKUP($A192,FedFundsRates!$A$2:$MM$3000,MATCH(B$2,FedFundsRates!$A$2:$MM$2,0),FALSE)</f>
        <v>1.7333333333333332</v>
      </c>
      <c r="C192" s="74" t="e">
        <f>VLOOKUP($A192,NaturalRateMeasures!$A$2:$MK$3000,MATCH(C$2,NaturalRateMeasures!$A$2:$MK$2,0),FALSE)</f>
        <v>#N/A</v>
      </c>
      <c r="D192" s="74">
        <f>VLOOKUP($A192,InflationTargetMeasures!$A$2:$MM$3000,MATCH(D$2,InflationTargetMeasures!$A$2:$MM$2,0),FALSE)</f>
        <v>2</v>
      </c>
      <c r="E192" s="74" t="e">
        <f>VLOOKUP($A192,GapMeasures!$A$2:$LA$3000,MATCH(E$2,GapMeasures!$A$2:$LA$2,0),FALSE)</f>
        <v>#N/A</v>
      </c>
      <c r="F192" s="74">
        <f>VLOOKUP($A192,InflationMeasures!$A$2:$LN$3000,MATCH(F$2,InflationMeasures!$A$2:$LN$2,0),FALSE)</f>
        <v>1.6076326460977342</v>
      </c>
      <c r="G192" s="23">
        <v>37391</v>
      </c>
      <c r="H192" s="22" t="e">
        <f t="shared" si="2"/>
        <v>#N/A</v>
      </c>
      <c r="I192" s="22">
        <f>VLOOKUP($A192,FedFundsRates!$A$2:$MM$3000,MATCH("FedFundsRate",FedFundsRates!$A$2:$MM$2,0),FALSE)</f>
        <v>1.75</v>
      </c>
    </row>
    <row r="193" spans="1:9" x14ac:dyDescent="0.3">
      <c r="A193" s="1">
        <v>37483</v>
      </c>
      <c r="B193" s="74">
        <f>VLOOKUP($A193,FedFundsRates!$A$2:$MM$3000,MATCH(B$2,FedFundsRates!$A$2:$MM$2,0),FALSE)</f>
        <v>1.75</v>
      </c>
      <c r="C193" s="74" t="e">
        <f>VLOOKUP($A193,NaturalRateMeasures!$A$2:$MK$3000,MATCH(C$2,NaturalRateMeasures!$A$2:$MK$2,0),FALSE)</f>
        <v>#N/A</v>
      </c>
      <c r="D193" s="74">
        <f>VLOOKUP($A193,InflationTargetMeasures!$A$2:$MM$3000,MATCH(D$2,InflationTargetMeasures!$A$2:$MM$2,0),FALSE)</f>
        <v>2</v>
      </c>
      <c r="E193" s="74" t="e">
        <f>VLOOKUP($A193,GapMeasures!$A$2:$LA$3000,MATCH(E$2,GapMeasures!$A$2:$LA$2,0),FALSE)</f>
        <v>#N/A</v>
      </c>
      <c r="F193" s="74">
        <f>VLOOKUP($A193,InflationMeasures!$A$2:$LN$3000,MATCH(F$2,InflationMeasures!$A$2:$LN$2,0),FALSE)</f>
        <v>1.8862491000720016</v>
      </c>
      <c r="G193" s="23">
        <v>37483</v>
      </c>
      <c r="H193" s="22" t="e">
        <f t="shared" si="2"/>
        <v>#N/A</v>
      </c>
      <c r="I193" s="22">
        <f>VLOOKUP($A193,FedFundsRates!$A$2:$MM$3000,MATCH("FedFundsRate",FedFundsRates!$A$2:$MM$2,0),FALSE)</f>
        <v>1.74</v>
      </c>
    </row>
    <row r="194" spans="1:9" x14ac:dyDescent="0.3">
      <c r="A194" s="1">
        <v>37575</v>
      </c>
      <c r="B194" s="74">
        <f>VLOOKUP($A194,FedFundsRates!$A$2:$MM$3000,MATCH(B$2,FedFundsRates!$A$2:$MM$2,0),FALSE)</f>
        <v>1.74</v>
      </c>
      <c r="C194" s="74" t="e">
        <f>VLOOKUP($A194,NaturalRateMeasures!$A$2:$MK$3000,MATCH(C$2,NaturalRateMeasures!$A$2:$MK$2,0),FALSE)</f>
        <v>#N/A</v>
      </c>
      <c r="D194" s="74">
        <f>VLOOKUP($A194,InflationTargetMeasures!$A$2:$MM$3000,MATCH(D$2,InflationTargetMeasures!$A$2:$MM$2,0),FALSE)</f>
        <v>2</v>
      </c>
      <c r="E194" s="74" t="e">
        <f>VLOOKUP($A194,GapMeasures!$A$2:$LA$3000,MATCH(E$2,GapMeasures!$A$2:$LA$2,0),FALSE)</f>
        <v>#N/A</v>
      </c>
      <c r="F194" s="74">
        <f>VLOOKUP($A194,InflationMeasures!$A$2:$LN$3000,MATCH(F$2,InflationMeasures!$A$2:$LN$2,0),FALSE)</f>
        <v>1.7573341670574782</v>
      </c>
      <c r="G194" s="23">
        <v>37575</v>
      </c>
      <c r="H194" s="22" t="e">
        <f t="shared" si="2"/>
        <v>#N/A</v>
      </c>
      <c r="I194" s="22">
        <f>VLOOKUP($A194,FedFundsRates!$A$2:$MM$3000,MATCH("FedFundsRate",FedFundsRates!$A$2:$MM$2,0),FALSE)</f>
        <v>1.4433333333333334</v>
      </c>
    </row>
    <row r="195" spans="1:9" x14ac:dyDescent="0.3">
      <c r="A195" s="1">
        <v>37667</v>
      </c>
      <c r="B195" s="74">
        <f>VLOOKUP($A195,FedFundsRates!$A$2:$MM$3000,MATCH(B$2,FedFundsRates!$A$2:$MM$2,0),FALSE)</f>
        <v>1.4433333333333334</v>
      </c>
      <c r="C195" s="74" t="e">
        <f>VLOOKUP($A195,NaturalRateMeasures!$A$2:$MK$3000,MATCH(C$2,NaturalRateMeasures!$A$2:$MK$2,0),FALSE)</f>
        <v>#N/A</v>
      </c>
      <c r="D195" s="74">
        <f>VLOOKUP($A195,InflationTargetMeasures!$A$2:$MM$3000,MATCH(D$2,InflationTargetMeasures!$A$2:$MM$2,0),FALSE)</f>
        <v>2</v>
      </c>
      <c r="E195" s="74" t="e">
        <f>VLOOKUP($A195,GapMeasures!$A$2:$LA$3000,MATCH(E$2,GapMeasures!$A$2:$LA$2,0),FALSE)</f>
        <v>#N/A</v>
      </c>
      <c r="F195" s="74">
        <f>VLOOKUP($A195,InflationMeasures!$A$2:$LN$3000,MATCH(F$2,InflationMeasures!$A$2:$LN$2,0),FALSE)</f>
        <v>1.7584415584415591</v>
      </c>
      <c r="G195" s="23">
        <v>37667</v>
      </c>
      <c r="H195" s="22" t="e">
        <f t="shared" si="2"/>
        <v>#N/A</v>
      </c>
      <c r="I195" s="22">
        <f>VLOOKUP($A195,FedFundsRates!$A$2:$MM$3000,MATCH("FedFundsRate",FedFundsRates!$A$2:$MM$2,0),FALSE)</f>
        <v>1.25</v>
      </c>
    </row>
    <row r="196" spans="1:9" x14ac:dyDescent="0.3">
      <c r="A196" s="1">
        <v>37756</v>
      </c>
      <c r="B196" s="74">
        <f>VLOOKUP($A196,FedFundsRates!$A$2:$MM$3000,MATCH(B$2,FedFundsRates!$A$2:$MM$2,0),FALSE)</f>
        <v>1.25</v>
      </c>
      <c r="C196" s="74" t="e">
        <f>VLOOKUP($A196,NaturalRateMeasures!$A$2:$MK$3000,MATCH(C$2,NaturalRateMeasures!$A$2:$MK$2,0),FALSE)</f>
        <v>#N/A</v>
      </c>
      <c r="D196" s="74">
        <f>VLOOKUP($A196,InflationTargetMeasures!$A$2:$MM$3000,MATCH(D$2,InflationTargetMeasures!$A$2:$MM$2,0),FALSE)</f>
        <v>2</v>
      </c>
      <c r="E196" s="74" t="e">
        <f>VLOOKUP($A196,GapMeasures!$A$2:$LA$3000,MATCH(E$2,GapMeasures!$A$2:$LA$2,0),FALSE)</f>
        <v>#N/A</v>
      </c>
      <c r="F196" s="74">
        <f>VLOOKUP($A196,InflationMeasures!$A$2:$LN$3000,MATCH(F$2,InflationMeasures!$A$2:$LN$2,0),FALSE)</f>
        <v>1.5847799132052032</v>
      </c>
      <c r="G196" s="23">
        <v>37756</v>
      </c>
      <c r="H196" s="22" t="e">
        <f t="shared" si="2"/>
        <v>#N/A</v>
      </c>
      <c r="I196" s="22">
        <f>VLOOKUP($A196,FedFundsRates!$A$2:$MM$3000,MATCH("FedFundsRate",FedFundsRates!$A$2:$MM$2,0),FALSE)</f>
        <v>1.2466666666666668</v>
      </c>
    </row>
    <row r="197" spans="1:9" x14ac:dyDescent="0.3">
      <c r="A197" s="1">
        <v>37848</v>
      </c>
      <c r="B197" s="74">
        <f>VLOOKUP($A197,FedFundsRates!$A$2:$MM$3000,MATCH(B$2,FedFundsRates!$A$2:$MM$2,0),FALSE)</f>
        <v>1.2466666666666668</v>
      </c>
      <c r="C197" s="74" t="e">
        <f>VLOOKUP($A197,NaturalRateMeasures!$A$2:$MK$3000,MATCH(C$2,NaturalRateMeasures!$A$2:$MK$2,0),FALSE)</f>
        <v>#N/A</v>
      </c>
      <c r="D197" s="74">
        <f>VLOOKUP($A197,InflationTargetMeasures!$A$2:$MM$3000,MATCH(D$2,InflationTargetMeasures!$A$2:$MM$2,0),FALSE)</f>
        <v>2</v>
      </c>
      <c r="E197" s="74" t="e">
        <f>VLOOKUP($A197,GapMeasures!$A$2:$LA$3000,MATCH(E$2,GapMeasures!$A$2:$LA$2,0),FALSE)</f>
        <v>#N/A</v>
      </c>
      <c r="F197" s="74">
        <f>VLOOKUP($A197,InflationMeasures!$A$2:$LN$3000,MATCH(F$2,InflationMeasures!$A$2:$LN$2,0),FALSE)</f>
        <v>1.5095842540726601</v>
      </c>
      <c r="G197" s="23">
        <v>37848</v>
      </c>
      <c r="H197" s="22" t="e">
        <f t="shared" ref="H197:H260" si="3">$L$29*B197 + (1-$L$29)*(C197+D197+1.5*(F197-D197)+$L$31*E197)</f>
        <v>#N/A</v>
      </c>
      <c r="I197" s="22">
        <f>VLOOKUP($A197,FedFundsRates!$A$2:$MM$3000,MATCH("FedFundsRate",FedFundsRates!$A$2:$MM$2,0),FALSE)</f>
        <v>1.0166666666666666</v>
      </c>
    </row>
    <row r="198" spans="1:9" x14ac:dyDescent="0.3">
      <c r="A198" s="1">
        <v>37940</v>
      </c>
      <c r="B198" s="74">
        <f>VLOOKUP($A198,FedFundsRates!$A$2:$MM$3000,MATCH(B$2,FedFundsRates!$A$2:$MM$2,0),FALSE)</f>
        <v>1.0166666666666666</v>
      </c>
      <c r="C198" s="74" t="e">
        <f>VLOOKUP($A198,NaturalRateMeasures!$A$2:$MK$3000,MATCH(C$2,NaturalRateMeasures!$A$2:$MK$2,0),FALSE)</f>
        <v>#N/A</v>
      </c>
      <c r="D198" s="74">
        <f>VLOOKUP($A198,InflationTargetMeasures!$A$2:$MM$3000,MATCH(D$2,InflationTargetMeasures!$A$2:$MM$2,0),FALSE)</f>
        <v>2</v>
      </c>
      <c r="E198" s="74" t="e">
        <f>VLOOKUP($A198,GapMeasures!$A$2:$LA$3000,MATCH(E$2,GapMeasures!$A$2:$LA$2,0),FALSE)</f>
        <v>#N/A</v>
      </c>
      <c r="F198" s="74">
        <f>VLOOKUP($A198,InflationMeasures!$A$2:$LN$3000,MATCH(F$2,InflationMeasures!$A$2:$LN$2,0),FALSE)</f>
        <v>1.6028061910309255</v>
      </c>
      <c r="G198" s="23">
        <v>37940</v>
      </c>
      <c r="H198" s="22" t="e">
        <f t="shared" si="3"/>
        <v>#N/A</v>
      </c>
      <c r="I198" s="22">
        <f>VLOOKUP($A198,FedFundsRates!$A$2:$MM$3000,MATCH("FedFundsRate",FedFundsRates!$A$2:$MM$2,0),FALSE)</f>
        <v>0.99666666666666659</v>
      </c>
    </row>
    <row r="199" spans="1:9" x14ac:dyDescent="0.3">
      <c r="A199" s="1">
        <v>38032</v>
      </c>
      <c r="B199" s="74">
        <f>VLOOKUP($A199,FedFundsRates!$A$2:$MM$3000,MATCH(B$2,FedFundsRates!$A$2:$MM$2,0),FALSE)</f>
        <v>0.99666666666666659</v>
      </c>
      <c r="C199" s="74" t="e">
        <f>VLOOKUP($A199,NaturalRateMeasures!$A$2:$MK$3000,MATCH(C$2,NaturalRateMeasures!$A$2:$MK$2,0),FALSE)</f>
        <v>#N/A</v>
      </c>
      <c r="D199" s="74">
        <f>VLOOKUP($A199,InflationTargetMeasures!$A$2:$MM$3000,MATCH(D$2,InflationTargetMeasures!$A$2:$MM$2,0),FALSE)</f>
        <v>2</v>
      </c>
      <c r="E199" s="74" t="e">
        <f>VLOOKUP($A199,GapMeasures!$A$2:$LA$3000,MATCH(E$2,GapMeasures!$A$2:$LA$2,0),FALSE)</f>
        <v>#N/A</v>
      </c>
      <c r="F199" s="74">
        <f>VLOOKUP($A199,InflationMeasures!$A$2:$LN$3000,MATCH(F$2,InflationMeasures!$A$2:$LN$2,0),FALSE)</f>
        <v>1.8467468157337352</v>
      </c>
      <c r="G199" s="23">
        <v>38032</v>
      </c>
      <c r="H199" s="22" t="e">
        <f t="shared" si="3"/>
        <v>#N/A</v>
      </c>
      <c r="I199" s="22">
        <f>VLOOKUP($A199,FedFundsRates!$A$2:$MM$3000,MATCH("FedFundsRate",FedFundsRates!$A$2:$MM$2,0),FALSE)</f>
        <v>1.0033333333333332</v>
      </c>
    </row>
    <row r="200" spans="1:9" x14ac:dyDescent="0.3">
      <c r="A200" s="1">
        <v>38122</v>
      </c>
      <c r="B200" s="74">
        <f>VLOOKUP($A200,FedFundsRates!$A$2:$MM$3000,MATCH(B$2,FedFundsRates!$A$2:$MM$2,0),FALSE)</f>
        <v>1.0033333333333332</v>
      </c>
      <c r="C200" s="74" t="e">
        <f>VLOOKUP($A200,NaturalRateMeasures!$A$2:$MK$3000,MATCH(C$2,NaturalRateMeasures!$A$2:$MK$2,0),FALSE)</f>
        <v>#N/A</v>
      </c>
      <c r="D200" s="74">
        <f>VLOOKUP($A200,InflationTargetMeasures!$A$2:$MM$3000,MATCH(D$2,InflationTargetMeasures!$A$2:$MM$2,0),FALSE)</f>
        <v>2</v>
      </c>
      <c r="E200" s="74" t="e">
        <f>VLOOKUP($A200,GapMeasures!$A$2:$LA$3000,MATCH(E$2,GapMeasures!$A$2:$LA$2,0),FALSE)</f>
        <v>#N/A</v>
      </c>
      <c r="F200" s="74">
        <f>VLOOKUP($A200,InflationMeasures!$A$2:$LN$3000,MATCH(F$2,InflationMeasures!$A$2:$LN$2,0),FALSE)</f>
        <v>2.0432035193449494</v>
      </c>
      <c r="G200" s="23">
        <v>38122</v>
      </c>
      <c r="H200" s="22" t="e">
        <f t="shared" si="3"/>
        <v>#N/A</v>
      </c>
      <c r="I200" s="22">
        <f>VLOOKUP($A200,FedFundsRates!$A$2:$MM$3000,MATCH("FedFundsRate",FedFundsRates!$A$2:$MM$2,0),FALSE)</f>
        <v>1.01</v>
      </c>
    </row>
    <row r="201" spans="1:9" x14ac:dyDescent="0.3">
      <c r="A201" s="1">
        <v>38214</v>
      </c>
      <c r="B201" s="74">
        <f>VLOOKUP($A201,FedFundsRates!$A$2:$MM$3000,MATCH(B$2,FedFundsRates!$A$2:$MM$2,0),FALSE)</f>
        <v>1.01</v>
      </c>
      <c r="C201" s="74" t="e">
        <f>VLOOKUP($A201,NaturalRateMeasures!$A$2:$MK$3000,MATCH(C$2,NaturalRateMeasures!$A$2:$MK$2,0),FALSE)</f>
        <v>#N/A</v>
      </c>
      <c r="D201" s="74">
        <f>VLOOKUP($A201,InflationTargetMeasures!$A$2:$MM$3000,MATCH(D$2,InflationTargetMeasures!$A$2:$MM$2,0),FALSE)</f>
        <v>2</v>
      </c>
      <c r="E201" s="74" t="e">
        <f>VLOOKUP($A201,GapMeasures!$A$2:$LA$3000,MATCH(E$2,GapMeasures!$A$2:$LA$2,0),FALSE)</f>
        <v>#N/A</v>
      </c>
      <c r="F201" s="74">
        <f>VLOOKUP($A201,InflationMeasures!$A$2:$LN$3000,MATCH(F$2,InflationMeasures!$A$2:$LN$2,0),FALSE)</f>
        <v>1.9415018162028064</v>
      </c>
      <c r="G201" s="23">
        <v>38214</v>
      </c>
      <c r="H201" s="22" t="e">
        <f t="shared" si="3"/>
        <v>#N/A</v>
      </c>
      <c r="I201" s="22">
        <f>VLOOKUP($A201,FedFundsRates!$A$2:$MM$3000,MATCH("FedFundsRate",FedFundsRates!$A$2:$MM$2,0),FALSE)</f>
        <v>1.4333333333333333</v>
      </c>
    </row>
    <row r="202" spans="1:9" x14ac:dyDescent="0.3">
      <c r="A202" s="1">
        <v>38306</v>
      </c>
      <c r="B202" s="74">
        <f>VLOOKUP($A202,FedFundsRates!$A$2:$MM$3000,MATCH(B$2,FedFundsRates!$A$2:$MM$2,0),FALSE)</f>
        <v>1.4333333333333333</v>
      </c>
      <c r="C202" s="74" t="e">
        <f>VLOOKUP($A202,NaturalRateMeasures!$A$2:$MK$3000,MATCH(C$2,NaturalRateMeasures!$A$2:$MK$2,0),FALSE)</f>
        <v>#N/A</v>
      </c>
      <c r="D202" s="74">
        <f>VLOOKUP($A202,InflationTargetMeasures!$A$2:$MM$3000,MATCH(D$2,InflationTargetMeasures!$A$2:$MM$2,0),FALSE)</f>
        <v>2</v>
      </c>
      <c r="E202" s="74" t="e">
        <f>VLOOKUP($A202,GapMeasures!$A$2:$LA$3000,MATCH(E$2,GapMeasures!$A$2:$LA$2,0),FALSE)</f>
        <v>#N/A</v>
      </c>
      <c r="F202" s="74">
        <f>VLOOKUP($A202,InflationMeasures!$A$2:$LN$3000,MATCH(F$2,InflationMeasures!$A$2:$LN$2,0),FALSE)</f>
        <v>2.0374220374220542</v>
      </c>
      <c r="G202" s="23">
        <v>38306</v>
      </c>
      <c r="H202" s="22" t="e">
        <f t="shared" si="3"/>
        <v>#N/A</v>
      </c>
      <c r="I202" s="22">
        <f>VLOOKUP($A202,FedFundsRates!$A$2:$MM$3000,MATCH("FedFundsRate",FedFundsRates!$A$2:$MM$2,0),FALSE)</f>
        <v>1.95</v>
      </c>
    </row>
    <row r="203" spans="1:9" x14ac:dyDescent="0.3">
      <c r="A203" s="1">
        <v>38398</v>
      </c>
      <c r="B203" s="74">
        <f>VLOOKUP($A203,FedFundsRates!$A$2:$MM$3000,MATCH(B$2,FedFundsRates!$A$2:$MM$2,0),FALSE)</f>
        <v>1.95</v>
      </c>
      <c r="C203" s="74" t="e">
        <f>VLOOKUP($A203,NaturalRateMeasures!$A$2:$MK$3000,MATCH(C$2,NaturalRateMeasures!$A$2:$MK$2,0),FALSE)</f>
        <v>#N/A</v>
      </c>
      <c r="D203" s="74">
        <f>VLOOKUP($A203,InflationTargetMeasures!$A$2:$MM$3000,MATCH(D$2,InflationTargetMeasures!$A$2:$MM$2,0),FALSE)</f>
        <v>2</v>
      </c>
      <c r="E203" s="74" t="e">
        <f>VLOOKUP($A203,GapMeasures!$A$2:$LA$3000,MATCH(E$2,GapMeasures!$A$2:$LA$2,0),FALSE)</f>
        <v>#N/A</v>
      </c>
      <c r="F203" s="74">
        <f>VLOOKUP($A203,InflationMeasures!$A$2:$LN$3000,MATCH(F$2,InflationMeasures!$A$2:$LN$2,0),FALSE)</f>
        <v>2.2017267954035802</v>
      </c>
      <c r="G203" s="23">
        <v>38398</v>
      </c>
      <c r="H203" s="22" t="e">
        <f t="shared" si="3"/>
        <v>#N/A</v>
      </c>
      <c r="I203" s="22">
        <f>VLOOKUP($A203,FedFundsRates!$A$2:$MM$3000,MATCH("FedFundsRate",FedFundsRates!$A$2:$MM$2,0),FALSE)</f>
        <v>2.4699999999999998</v>
      </c>
    </row>
    <row r="204" spans="1:9" x14ac:dyDescent="0.3">
      <c r="A204" s="1">
        <v>38487</v>
      </c>
      <c r="B204" s="74">
        <f>VLOOKUP($A204,FedFundsRates!$A$2:$MM$3000,MATCH(B$2,FedFundsRates!$A$2:$MM$2,0),FALSE)</f>
        <v>2.4699999999999998</v>
      </c>
      <c r="C204" s="74" t="e">
        <f>VLOOKUP($A204,NaturalRateMeasures!$A$2:$MK$3000,MATCH(C$2,NaturalRateMeasures!$A$2:$MK$2,0),FALSE)</f>
        <v>#N/A</v>
      </c>
      <c r="D204" s="74">
        <f>VLOOKUP($A204,InflationTargetMeasures!$A$2:$MM$3000,MATCH(D$2,InflationTargetMeasures!$A$2:$MM$2,0),FALSE)</f>
        <v>2</v>
      </c>
      <c r="E204" s="74" t="e">
        <f>VLOOKUP($A204,GapMeasures!$A$2:$LA$3000,MATCH(E$2,GapMeasures!$A$2:$LA$2,0),FALSE)</f>
        <v>#N/A</v>
      </c>
      <c r="F204" s="74">
        <f>VLOOKUP($A204,InflationMeasures!$A$2:$LN$3000,MATCH(F$2,InflationMeasures!$A$2:$LN$2,0),FALSE)</f>
        <v>2.1231528321164372</v>
      </c>
      <c r="G204" s="23">
        <v>38487</v>
      </c>
      <c r="H204" s="22" t="e">
        <f t="shared" si="3"/>
        <v>#N/A</v>
      </c>
      <c r="I204" s="22">
        <f>VLOOKUP($A204,FedFundsRates!$A$2:$MM$3000,MATCH("FedFundsRate",FedFundsRates!$A$2:$MM$2,0),FALSE)</f>
        <v>2.9433333333333334</v>
      </c>
    </row>
    <row r="205" spans="1:9" x14ac:dyDescent="0.3">
      <c r="A205" s="1">
        <v>38579</v>
      </c>
      <c r="B205" s="74">
        <f>VLOOKUP($A205,FedFundsRates!$A$2:$MM$3000,MATCH(B$2,FedFundsRates!$A$2:$MM$2,0),FALSE)</f>
        <v>2.9433333333333334</v>
      </c>
      <c r="C205" s="74" t="e">
        <f>VLOOKUP($A205,NaturalRateMeasures!$A$2:$MK$3000,MATCH(C$2,NaturalRateMeasures!$A$2:$MK$2,0),FALSE)</f>
        <v>#N/A</v>
      </c>
      <c r="D205" s="74">
        <f>VLOOKUP($A205,InflationTargetMeasures!$A$2:$MM$3000,MATCH(D$2,InflationTargetMeasures!$A$2:$MM$2,0),FALSE)</f>
        <v>2</v>
      </c>
      <c r="E205" s="74" t="e">
        <f>VLOOKUP($A205,GapMeasures!$A$2:$LA$3000,MATCH(E$2,GapMeasures!$A$2:$LA$2,0),FALSE)</f>
        <v>#N/A</v>
      </c>
      <c r="F205" s="74">
        <f>VLOOKUP($A205,InflationMeasures!$A$2:$LN$3000,MATCH(F$2,InflationMeasures!$A$2:$LN$2,0),FALSE)</f>
        <v>2.1553169035942732</v>
      </c>
      <c r="G205" s="23">
        <v>38579</v>
      </c>
      <c r="H205" s="22" t="e">
        <f t="shared" si="3"/>
        <v>#N/A</v>
      </c>
      <c r="I205" s="22">
        <f>VLOOKUP($A205,FedFundsRates!$A$2:$MM$3000,MATCH("FedFundsRate",FedFundsRates!$A$2:$MM$2,0),FALSE)</f>
        <v>3.4599999999999995</v>
      </c>
    </row>
    <row r="206" spans="1:9" x14ac:dyDescent="0.3">
      <c r="A206" s="1">
        <v>38671</v>
      </c>
      <c r="B206" s="74">
        <f>VLOOKUP($A206,FedFundsRates!$A$2:$MM$3000,MATCH(B$2,FedFundsRates!$A$2:$MM$2,0),FALSE)</f>
        <v>3.4599999999999995</v>
      </c>
      <c r="C206" s="74" t="e">
        <f>VLOOKUP($A206,NaturalRateMeasures!$A$2:$MK$3000,MATCH(C$2,NaturalRateMeasures!$A$2:$MK$2,0),FALSE)</f>
        <v>#N/A</v>
      </c>
      <c r="D206" s="74">
        <f>VLOOKUP($A206,InflationTargetMeasures!$A$2:$MM$3000,MATCH(D$2,InflationTargetMeasures!$A$2:$MM$2,0),FALSE)</f>
        <v>2</v>
      </c>
      <c r="E206" s="74" t="e">
        <f>VLOOKUP($A206,GapMeasures!$A$2:$LA$3000,MATCH(E$2,GapMeasures!$A$2:$LA$2,0),FALSE)</f>
        <v>#N/A</v>
      </c>
      <c r="F206" s="74">
        <f>VLOOKUP($A206,InflationMeasures!$A$2:$LN$3000,MATCH(F$2,InflationMeasures!$A$2:$LN$2,0),FALSE)</f>
        <v>2.283223432367687</v>
      </c>
      <c r="G206" s="23">
        <v>38671</v>
      </c>
      <c r="H206" s="22" t="e">
        <f t="shared" si="3"/>
        <v>#N/A</v>
      </c>
      <c r="I206" s="22">
        <f>VLOOKUP($A206,FedFundsRates!$A$2:$MM$3000,MATCH("FedFundsRate",FedFundsRates!$A$2:$MM$2,0),FALSE)</f>
        <v>3.98</v>
      </c>
    </row>
    <row r="207" spans="1:9" x14ac:dyDescent="0.3">
      <c r="A207" s="1">
        <v>38763</v>
      </c>
      <c r="B207" s="74">
        <f>VLOOKUP($A207,FedFundsRates!$A$2:$MM$3000,MATCH(B$2,FedFundsRates!$A$2:$MM$2,0),FALSE)</f>
        <v>3.98</v>
      </c>
      <c r="C207" s="74" t="e">
        <f>VLOOKUP($A207,NaturalRateMeasures!$A$2:$MK$3000,MATCH(C$2,NaturalRateMeasures!$A$2:$MK$2,0),FALSE)</f>
        <v>#N/A</v>
      </c>
      <c r="D207" s="74">
        <f>VLOOKUP($A207,InflationTargetMeasures!$A$2:$MM$3000,MATCH(D$2,InflationTargetMeasures!$A$2:$MM$2,0),FALSE)</f>
        <v>2</v>
      </c>
      <c r="E207" s="74" t="e">
        <f>VLOOKUP($A207,GapMeasures!$A$2:$LA$3000,MATCH(E$2,GapMeasures!$A$2:$LA$2,0),FALSE)</f>
        <v>#N/A</v>
      </c>
      <c r="F207" s="74">
        <f>VLOOKUP($A207,InflationMeasures!$A$2:$LN$3000,MATCH(F$2,InflationMeasures!$A$2:$LN$2,0),FALSE)</f>
        <v>2.149390617719904</v>
      </c>
      <c r="G207" s="23">
        <v>38763</v>
      </c>
      <c r="H207" s="22" t="e">
        <f t="shared" si="3"/>
        <v>#N/A</v>
      </c>
      <c r="I207" s="22">
        <f>VLOOKUP($A207,FedFundsRates!$A$2:$MM$3000,MATCH("FedFundsRate",FedFundsRates!$A$2:$MM$2,0),FALSE)</f>
        <v>4.456666666666667</v>
      </c>
    </row>
    <row r="208" spans="1:9" x14ac:dyDescent="0.3">
      <c r="A208" s="1">
        <v>38852</v>
      </c>
      <c r="B208" s="74">
        <f>VLOOKUP($A208,FedFundsRates!$A$2:$MM$3000,MATCH(B$2,FedFundsRates!$A$2:$MM$2,0),FALSE)</f>
        <v>4.456666666666667</v>
      </c>
      <c r="C208" s="74" t="e">
        <f>VLOOKUP($A208,NaturalRateMeasures!$A$2:$MK$3000,MATCH(C$2,NaturalRateMeasures!$A$2:$MK$2,0),FALSE)</f>
        <v>#N/A</v>
      </c>
      <c r="D208" s="74">
        <f>VLOOKUP($A208,InflationTargetMeasures!$A$2:$MM$3000,MATCH(D$2,InflationTargetMeasures!$A$2:$MM$2,0),FALSE)</f>
        <v>2</v>
      </c>
      <c r="E208" s="74" t="e">
        <f>VLOOKUP($A208,GapMeasures!$A$2:$LA$3000,MATCH(E$2,GapMeasures!$A$2:$LA$2,0),FALSE)</f>
        <v>#N/A</v>
      </c>
      <c r="F208" s="74">
        <f>VLOOKUP($A208,InflationMeasures!$A$2:$LN$3000,MATCH(F$2,InflationMeasures!$A$2:$LN$2,0),FALSE)</f>
        <v>2.4560162026304733</v>
      </c>
      <c r="G208" s="23">
        <v>38852</v>
      </c>
      <c r="H208" s="22" t="e">
        <f t="shared" si="3"/>
        <v>#N/A</v>
      </c>
      <c r="I208" s="22">
        <f>VLOOKUP($A208,FedFundsRates!$A$2:$MM$3000,MATCH("FedFundsRate",FedFundsRates!$A$2:$MM$2,0),FALSE)</f>
        <v>4.9066666666666672</v>
      </c>
    </row>
    <row r="209" spans="1:9" x14ac:dyDescent="0.3">
      <c r="A209" s="1">
        <v>38944</v>
      </c>
      <c r="B209" s="74">
        <f>VLOOKUP($A209,FedFundsRates!$A$2:$MM$3000,MATCH(B$2,FedFundsRates!$A$2:$MM$2,0),FALSE)</f>
        <v>4.9066666666666672</v>
      </c>
      <c r="C209" s="74" t="e">
        <f>VLOOKUP($A209,NaturalRateMeasures!$A$2:$MK$3000,MATCH(C$2,NaturalRateMeasures!$A$2:$MK$2,0),FALSE)</f>
        <v>#N/A</v>
      </c>
      <c r="D209" s="74">
        <f>VLOOKUP($A209,InflationTargetMeasures!$A$2:$MM$3000,MATCH(D$2,InflationTargetMeasures!$A$2:$MM$2,0),FALSE)</f>
        <v>2</v>
      </c>
      <c r="E209" s="74" t="e">
        <f>VLOOKUP($A209,GapMeasures!$A$2:$LA$3000,MATCH(E$2,GapMeasures!$A$2:$LA$2,0),FALSE)</f>
        <v>#N/A</v>
      </c>
      <c r="F209" s="74">
        <f>VLOOKUP($A209,InflationMeasures!$A$2:$LN$3000,MATCH(F$2,InflationMeasures!$A$2:$LN$2,0),FALSE)</f>
        <v>2.6081355355428437</v>
      </c>
      <c r="G209" s="23">
        <v>38944</v>
      </c>
      <c r="H209" s="22" t="e">
        <f t="shared" si="3"/>
        <v>#N/A</v>
      </c>
      <c r="I209" s="22">
        <f>VLOOKUP($A209,FedFundsRates!$A$2:$MM$3000,MATCH("FedFundsRate",FedFundsRates!$A$2:$MM$2,0),FALSE)</f>
        <v>5.246666666666667</v>
      </c>
    </row>
    <row r="210" spans="1:9" x14ac:dyDescent="0.3">
      <c r="A210" s="1">
        <v>39036</v>
      </c>
      <c r="B210" s="74">
        <f>VLOOKUP($A210,FedFundsRates!$A$2:$MM$3000,MATCH(B$2,FedFundsRates!$A$2:$MM$2,0),FALSE)</f>
        <v>5.246666666666667</v>
      </c>
      <c r="C210" s="74" t="e">
        <f>VLOOKUP($A210,NaturalRateMeasures!$A$2:$MK$3000,MATCH(C$2,NaturalRateMeasures!$A$2:$MK$2,0),FALSE)</f>
        <v>#N/A</v>
      </c>
      <c r="D210" s="74">
        <f>VLOOKUP($A210,InflationTargetMeasures!$A$2:$MM$3000,MATCH(D$2,InflationTargetMeasures!$A$2:$MM$2,0),FALSE)</f>
        <v>2</v>
      </c>
      <c r="E210" s="74" t="e">
        <f>VLOOKUP($A210,GapMeasures!$A$2:$LA$3000,MATCH(E$2,GapMeasures!$A$2:$LA$2,0),FALSE)</f>
        <v>#N/A</v>
      </c>
      <c r="F210" s="74">
        <f>VLOOKUP($A210,InflationMeasures!$A$2:$LN$3000,MATCH(F$2,InflationMeasures!$A$2:$LN$2,0),FALSE)</f>
        <v>2.3662638384179813</v>
      </c>
      <c r="G210" s="23">
        <v>39036</v>
      </c>
      <c r="H210" s="22" t="e">
        <f t="shared" si="3"/>
        <v>#N/A</v>
      </c>
      <c r="I210" s="22">
        <f>VLOOKUP($A210,FedFundsRates!$A$2:$MM$3000,MATCH("FedFundsRate",FedFundsRates!$A$2:$MM$2,0),FALSE)</f>
        <v>5.246666666666667</v>
      </c>
    </row>
    <row r="211" spans="1:9" x14ac:dyDescent="0.3">
      <c r="A211" s="1">
        <v>39128</v>
      </c>
      <c r="B211" s="74">
        <f>VLOOKUP($A211,FedFundsRates!$A$2:$MM$3000,MATCH(B$2,FedFundsRates!$A$2:$MM$2,0),FALSE)</f>
        <v>5.246666666666667</v>
      </c>
      <c r="C211" s="74" t="e">
        <f>VLOOKUP($A211,NaturalRateMeasures!$A$2:$MK$3000,MATCH(C$2,NaturalRateMeasures!$A$2:$MK$2,0),FALSE)</f>
        <v>#N/A</v>
      </c>
      <c r="D211" s="74">
        <f>VLOOKUP($A211,InflationTargetMeasures!$A$2:$MM$3000,MATCH(D$2,InflationTargetMeasures!$A$2:$MM$2,0),FALSE)</f>
        <v>2</v>
      </c>
      <c r="E211" s="74" t="e">
        <f>VLOOKUP($A211,GapMeasures!$A$2:$LA$3000,MATCH(E$2,GapMeasures!$A$2:$LA$2,0),FALSE)</f>
        <v>#N/A</v>
      </c>
      <c r="F211" s="74">
        <f>VLOOKUP($A211,InflationMeasures!$A$2:$LN$3000,MATCH(F$2,InflationMeasures!$A$2:$LN$2,0),FALSE)</f>
        <v>2.4786642820275873</v>
      </c>
      <c r="G211" s="23">
        <v>39128</v>
      </c>
      <c r="H211" s="22" t="e">
        <f t="shared" si="3"/>
        <v>#N/A</v>
      </c>
      <c r="I211" s="22">
        <f>VLOOKUP($A211,FedFundsRates!$A$2:$MM$3000,MATCH("FedFundsRate",FedFundsRates!$A$2:$MM$2,0),FALSE)</f>
        <v>5.2566666666666668</v>
      </c>
    </row>
    <row r="212" spans="1:9" x14ac:dyDescent="0.3">
      <c r="A212" s="1">
        <v>39217</v>
      </c>
      <c r="B212" s="74">
        <f>VLOOKUP($A212,FedFundsRates!$A$2:$MM$3000,MATCH(B$2,FedFundsRates!$A$2:$MM$2,0),FALSE)</f>
        <v>5.2566666666666668</v>
      </c>
      <c r="C212" s="74" t="e">
        <f>VLOOKUP($A212,NaturalRateMeasures!$A$2:$MK$3000,MATCH(C$2,NaturalRateMeasures!$A$2:$MK$2,0),FALSE)</f>
        <v>#N/A</v>
      </c>
      <c r="D212" s="74">
        <f>VLOOKUP($A212,InflationTargetMeasures!$A$2:$MM$3000,MATCH(D$2,InflationTargetMeasures!$A$2:$MM$2,0),FALSE)</f>
        <v>2</v>
      </c>
      <c r="E212" s="74" t="e">
        <f>VLOOKUP($A212,GapMeasures!$A$2:$LA$3000,MATCH(E$2,GapMeasures!$A$2:$LA$2,0),FALSE)</f>
        <v>#N/A</v>
      </c>
      <c r="F212" s="74">
        <f>VLOOKUP($A212,InflationMeasures!$A$2:$LN$3000,MATCH(F$2,InflationMeasures!$A$2:$LN$2,0),FALSE)</f>
        <v>2.0910985412325056</v>
      </c>
      <c r="G212" s="23">
        <v>39217</v>
      </c>
      <c r="H212" s="22" t="e">
        <f t="shared" si="3"/>
        <v>#N/A</v>
      </c>
      <c r="I212" s="22">
        <f>VLOOKUP($A212,FedFundsRates!$A$2:$MM$3000,MATCH("FedFundsRate",FedFundsRates!$A$2:$MM$2,0),FALSE)</f>
        <v>5.25</v>
      </c>
    </row>
    <row r="213" spans="1:9" x14ac:dyDescent="0.3">
      <c r="A213" s="1">
        <v>39309</v>
      </c>
      <c r="B213" s="74">
        <f>VLOOKUP($A213,FedFundsRates!$A$2:$MM$3000,MATCH(B$2,FedFundsRates!$A$2:$MM$2,0),FALSE)</f>
        <v>5.25</v>
      </c>
      <c r="C213" s="74" t="e">
        <f>VLOOKUP($A213,NaturalRateMeasures!$A$2:$MK$3000,MATCH(C$2,NaturalRateMeasures!$A$2:$MK$2,0),FALSE)</f>
        <v>#N/A</v>
      </c>
      <c r="D213" s="74">
        <f>VLOOKUP($A213,InflationTargetMeasures!$A$2:$MM$3000,MATCH(D$2,InflationTargetMeasures!$A$2:$MM$2,0),FALSE)</f>
        <v>2</v>
      </c>
      <c r="E213" s="74" t="e">
        <f>VLOOKUP($A213,GapMeasures!$A$2:$LA$3000,MATCH(E$2,GapMeasures!$A$2:$LA$2,0),FALSE)</f>
        <v>#N/A</v>
      </c>
      <c r="F213" s="74">
        <f>VLOOKUP($A213,InflationMeasures!$A$2:$LN$3000,MATCH(F$2,InflationMeasures!$A$2:$LN$2,0),FALSE)</f>
        <v>2.0431852369502623</v>
      </c>
      <c r="G213" s="23">
        <v>39309</v>
      </c>
      <c r="H213" s="22" t="e">
        <f t="shared" si="3"/>
        <v>#N/A</v>
      </c>
      <c r="I213" s="22">
        <f>VLOOKUP($A213,FedFundsRates!$A$2:$MM$3000,MATCH("FedFundsRate",FedFundsRates!$A$2:$MM$2,0),FALSE)</f>
        <v>5.0733333333333333</v>
      </c>
    </row>
    <row r="214" spans="1:9" x14ac:dyDescent="0.3">
      <c r="A214" s="1">
        <v>39401</v>
      </c>
      <c r="B214" s="74">
        <f>VLOOKUP($A214,FedFundsRates!$A$2:$MM$3000,MATCH(B$2,FedFundsRates!$A$2:$MM$2,0),FALSE)</f>
        <v>5.0733333333333333</v>
      </c>
      <c r="C214" s="74" t="e">
        <f>VLOOKUP($A214,NaturalRateMeasures!$A$2:$MK$3000,MATCH(C$2,NaturalRateMeasures!$A$2:$MK$2,0),FALSE)</f>
        <v>#N/A</v>
      </c>
      <c r="D214" s="74">
        <f>VLOOKUP($A214,InflationTargetMeasures!$A$2:$MM$3000,MATCH(D$2,InflationTargetMeasures!$A$2:$MM$2,0),FALSE)</f>
        <v>2</v>
      </c>
      <c r="E214" s="74" t="e">
        <f>VLOOKUP($A214,GapMeasures!$A$2:$LA$3000,MATCH(E$2,GapMeasures!$A$2:$LA$2,0),FALSE)</f>
        <v>#N/A</v>
      </c>
      <c r="F214" s="74">
        <f>VLOOKUP($A214,InflationMeasures!$A$2:$LN$3000,MATCH(F$2,InflationMeasures!$A$2:$LN$2,0),FALSE)</f>
        <v>2.3068486042150838</v>
      </c>
      <c r="G214" s="23">
        <v>39401</v>
      </c>
      <c r="H214" s="22" t="e">
        <f t="shared" si="3"/>
        <v>#N/A</v>
      </c>
      <c r="I214" s="22">
        <f>VLOOKUP($A214,FedFundsRates!$A$2:$MM$3000,MATCH("FedFundsRate",FedFundsRates!$A$2:$MM$2,0),FALSE)</f>
        <v>4.496666666666667</v>
      </c>
    </row>
    <row r="215" spans="1:9" x14ac:dyDescent="0.3">
      <c r="A215" s="1">
        <v>39493</v>
      </c>
      <c r="B215" s="74">
        <f>VLOOKUP($A215,FedFundsRates!$A$2:$MM$3000,MATCH(B$2,FedFundsRates!$A$2:$MM$2,0),FALSE)</f>
        <v>4.496666666666667</v>
      </c>
      <c r="C215" s="74" t="e">
        <f>VLOOKUP($A215,NaturalRateMeasures!$A$2:$MK$3000,MATCH(C$2,NaturalRateMeasures!$A$2:$MK$2,0),FALSE)</f>
        <v>#N/A</v>
      </c>
      <c r="D215" s="74">
        <f>VLOOKUP($A215,InflationTargetMeasures!$A$2:$MM$3000,MATCH(D$2,InflationTargetMeasures!$A$2:$MM$2,0),FALSE)</f>
        <v>2</v>
      </c>
      <c r="E215" s="74" t="e">
        <f>VLOOKUP($A215,GapMeasures!$A$2:$LA$3000,MATCH(E$2,GapMeasures!$A$2:$LA$2,0),FALSE)</f>
        <v>#N/A</v>
      </c>
      <c r="F215" s="74">
        <f>VLOOKUP($A215,InflationMeasures!$A$2:$LN$3000,MATCH(F$2,InflationMeasures!$A$2:$LN$2,0),FALSE)</f>
        <v>2.1446308095951938</v>
      </c>
      <c r="G215" s="23">
        <v>39493</v>
      </c>
      <c r="H215" s="22" t="e">
        <f t="shared" si="3"/>
        <v>#N/A</v>
      </c>
      <c r="I215" s="22">
        <f>VLOOKUP($A215,FedFundsRates!$A$2:$MM$3000,MATCH("FedFundsRate",FedFundsRates!$A$2:$MM$2,0),FALSE)</f>
        <v>3.1766666666666663</v>
      </c>
    </row>
    <row r="216" spans="1:9" x14ac:dyDescent="0.3">
      <c r="A216" s="1">
        <v>39583</v>
      </c>
      <c r="B216" s="74">
        <f>VLOOKUP($A216,FedFundsRates!$A$2:$MM$3000,MATCH(B$2,FedFundsRates!$A$2:$MM$2,0),FALSE)</f>
        <v>3.1766666666666663</v>
      </c>
      <c r="C216" s="74" t="e">
        <f>VLOOKUP($A216,NaturalRateMeasures!$A$2:$MK$3000,MATCH(C$2,NaturalRateMeasures!$A$2:$MK$2,0),FALSE)</f>
        <v>#N/A</v>
      </c>
      <c r="D216" s="74">
        <f>VLOOKUP($A216,InflationTargetMeasures!$A$2:$MM$3000,MATCH(D$2,InflationTargetMeasures!$A$2:$MM$2,0),FALSE)</f>
        <v>2</v>
      </c>
      <c r="E216" s="74" t="e">
        <f>VLOOKUP($A216,GapMeasures!$A$2:$LA$3000,MATCH(E$2,GapMeasures!$A$2:$LA$2,0),FALSE)</f>
        <v>#N/A</v>
      </c>
      <c r="F216" s="74">
        <f>VLOOKUP($A216,InflationMeasures!$A$2:$LN$3000,MATCH(F$2,InflationMeasures!$A$2:$LN$2,0),FALSE)</f>
        <v>2.1485810266997918</v>
      </c>
      <c r="G216" s="23">
        <v>39583</v>
      </c>
      <c r="H216" s="22" t="e">
        <f t="shared" si="3"/>
        <v>#N/A</v>
      </c>
      <c r="I216" s="22">
        <f>VLOOKUP($A216,FedFundsRates!$A$2:$MM$3000,MATCH("FedFundsRate",FedFundsRates!$A$2:$MM$2,0),FALSE)</f>
        <v>2.0866666666666664</v>
      </c>
    </row>
    <row r="217" spans="1:9" x14ac:dyDescent="0.3">
      <c r="A217" s="1">
        <v>39675</v>
      </c>
      <c r="B217" s="74">
        <f>VLOOKUP($A217,FedFundsRates!$A$2:$MM$3000,MATCH(B$2,FedFundsRates!$A$2:$MM$2,0),FALSE)</f>
        <v>2.0866666666666664</v>
      </c>
      <c r="C217" s="74" t="e">
        <f>VLOOKUP($A217,NaturalRateMeasures!$A$2:$MK$3000,MATCH(C$2,NaturalRateMeasures!$A$2:$MK$2,0),FALSE)</f>
        <v>#N/A</v>
      </c>
      <c r="D217" s="74">
        <f>VLOOKUP($A217,InflationTargetMeasures!$A$2:$MM$3000,MATCH(D$2,InflationTargetMeasures!$A$2:$MM$2,0),FALSE)</f>
        <v>2</v>
      </c>
      <c r="E217" s="74" t="e">
        <f>VLOOKUP($A217,GapMeasures!$A$2:$LA$3000,MATCH(E$2,GapMeasures!$A$2:$LA$2,0),FALSE)</f>
        <v>#N/A</v>
      </c>
      <c r="F217" s="74">
        <f>VLOOKUP($A217,InflationMeasures!$A$2:$LN$3000,MATCH(F$2,InflationMeasures!$A$2:$LN$2,0),FALSE)</f>
        <v>2.1682607484446059</v>
      </c>
      <c r="G217" s="23">
        <v>39675</v>
      </c>
      <c r="H217" s="22" t="e">
        <f t="shared" si="3"/>
        <v>#N/A</v>
      </c>
      <c r="I217" s="22">
        <f>VLOOKUP($A217,FedFundsRates!$A$2:$MM$3000,MATCH("FedFundsRate",FedFundsRates!$A$2:$MM$2,0),FALSE)</f>
        <v>1.9400000000000002</v>
      </c>
    </row>
    <row r="218" spans="1:9" x14ac:dyDescent="0.3">
      <c r="A218" s="1">
        <v>39767</v>
      </c>
      <c r="B218" s="74">
        <f>VLOOKUP($A218,FedFundsRates!$A$2:$MM$3000,MATCH(B$2,FedFundsRates!$A$2:$MM$2,0),FALSE)</f>
        <v>1.9400000000000002</v>
      </c>
      <c r="C218" s="74" t="e">
        <f>VLOOKUP($A218,NaturalRateMeasures!$A$2:$MK$3000,MATCH(C$2,NaturalRateMeasures!$A$2:$MK$2,0),FALSE)</f>
        <v>#N/A</v>
      </c>
      <c r="D218" s="74">
        <f>VLOOKUP($A218,InflationTargetMeasures!$A$2:$MM$3000,MATCH(D$2,InflationTargetMeasures!$A$2:$MM$2,0),FALSE)</f>
        <v>2</v>
      </c>
      <c r="E218" s="74" t="e">
        <f>VLOOKUP($A218,GapMeasures!$A$2:$LA$3000,MATCH(E$2,GapMeasures!$A$2:$LA$2,0),FALSE)</f>
        <v>#N/A</v>
      </c>
      <c r="F218" s="74">
        <f>VLOOKUP($A218,InflationMeasures!$A$2:$LN$3000,MATCH(F$2,InflationMeasures!$A$2:$LN$2,0),FALSE)</f>
        <v>1.3867914740567366</v>
      </c>
      <c r="G218" s="23">
        <v>39767</v>
      </c>
      <c r="H218" s="22" t="e">
        <f t="shared" si="3"/>
        <v>#N/A</v>
      </c>
      <c r="I218" s="22">
        <f>VLOOKUP($A218,FedFundsRates!$A$2:$MM$3000,MATCH("FedFundsRate",FedFundsRates!$A$2:$MM$2,0),FALSE)</f>
        <v>0.5066666666666666</v>
      </c>
    </row>
    <row r="219" spans="1:9" x14ac:dyDescent="0.3">
      <c r="A219" s="1">
        <v>39859</v>
      </c>
      <c r="B219" s="74">
        <f>VLOOKUP($A219,FedFundsRates!$A$2:$MM$3000,MATCH(B$2,FedFundsRates!$A$2:$MM$2,0),FALSE)</f>
        <v>0.5066666666666666</v>
      </c>
      <c r="C219" s="74" t="e">
        <f>VLOOKUP($A219,NaturalRateMeasures!$A$2:$MK$3000,MATCH(C$2,NaturalRateMeasures!$A$2:$MK$2,0),FALSE)</f>
        <v>#N/A</v>
      </c>
      <c r="D219" s="74">
        <f>VLOOKUP($A219,InflationTargetMeasures!$A$2:$MM$3000,MATCH(D$2,InflationTargetMeasures!$A$2:$MM$2,0),FALSE)</f>
        <v>2</v>
      </c>
      <c r="E219" s="74">
        <f>VLOOKUP($A219,GapMeasures!$A$2:$LA$3000,MATCH(E$2,GapMeasures!$A$2:$LA$2,0),FALSE)</f>
        <v>-6.7333333333333343</v>
      </c>
      <c r="F219" s="74">
        <f>VLOOKUP($A219,InflationMeasures!$A$2:$LN$3000,MATCH(F$2,InflationMeasures!$A$2:$LN$2,0),FALSE)</f>
        <v>0.85199582602315527</v>
      </c>
      <c r="G219" s="23">
        <v>39859</v>
      </c>
      <c r="H219" s="22" t="e">
        <f t="shared" si="3"/>
        <v>#N/A</v>
      </c>
      <c r="I219" s="22">
        <f>VLOOKUP($A219,FedFundsRates!$A$2:$MM$3000,MATCH("FedFundsRate",FedFundsRates!$A$2:$MM$2,0),FALSE)</f>
        <v>0.18333333333333335</v>
      </c>
    </row>
    <row r="220" spans="1:9" x14ac:dyDescent="0.3">
      <c r="A220" s="1">
        <v>39948</v>
      </c>
      <c r="B220" s="74">
        <f>VLOOKUP($A220,FedFundsRates!$A$2:$MM$3000,MATCH(B$2,FedFundsRates!$A$2:$MM$2,0),FALSE)</f>
        <v>0.18333333333333335</v>
      </c>
      <c r="C220" s="74" t="e">
        <f>VLOOKUP($A220,NaturalRateMeasures!$A$2:$MK$3000,MATCH(C$2,NaturalRateMeasures!$A$2:$MK$2,0),FALSE)</f>
        <v>#N/A</v>
      </c>
      <c r="D220" s="74">
        <f>VLOOKUP($A220,InflationTargetMeasures!$A$2:$MM$3000,MATCH(D$2,InflationTargetMeasures!$A$2:$MM$2,0),FALSE)</f>
        <v>2</v>
      </c>
      <c r="E220" s="74">
        <f>VLOOKUP($A220,GapMeasures!$A$2:$LA$3000,MATCH(E$2,GapMeasures!$A$2:$LA$2,0),FALSE)</f>
        <v>-8.7999999999999972</v>
      </c>
      <c r="F220" s="74">
        <f>VLOOKUP($A220,InflationMeasures!$A$2:$LN$3000,MATCH(F$2,InflationMeasures!$A$2:$LN$2,0),FALSE)</f>
        <v>0.8233131216242473</v>
      </c>
      <c r="G220" s="23">
        <v>39948</v>
      </c>
      <c r="H220" s="22" t="e">
        <f t="shared" si="3"/>
        <v>#N/A</v>
      </c>
      <c r="I220" s="22">
        <f>VLOOKUP($A220,FedFundsRates!$A$2:$MM$3000,MATCH("FedFundsRate",FedFundsRates!$A$2:$MM$2,0),FALSE)</f>
        <v>0.17999999999999997</v>
      </c>
    </row>
    <row r="221" spans="1:9" x14ac:dyDescent="0.3">
      <c r="A221" s="1">
        <v>40040</v>
      </c>
      <c r="B221" s="74">
        <f>VLOOKUP($A221,FedFundsRates!$A$2:$MM$3000,MATCH(B$2,FedFundsRates!$A$2:$MM$2,0),FALSE)</f>
        <v>0.17999999999999997</v>
      </c>
      <c r="C221" s="74" t="e">
        <f>VLOOKUP($A221,NaturalRateMeasures!$A$2:$MK$3000,MATCH(C$2,NaturalRateMeasures!$A$2:$MK$2,0),FALSE)</f>
        <v>#N/A</v>
      </c>
      <c r="D221" s="74">
        <f>VLOOKUP($A221,InflationTargetMeasures!$A$2:$MM$3000,MATCH(D$2,InflationTargetMeasures!$A$2:$MM$2,0),FALSE)</f>
        <v>2</v>
      </c>
      <c r="E221" s="74">
        <f>VLOOKUP($A221,GapMeasures!$A$2:$LA$3000,MATCH(E$2,GapMeasures!$A$2:$LA$2,0),FALSE)</f>
        <v>-9.3666666666666227</v>
      </c>
      <c r="F221" s="74">
        <f>VLOOKUP($A221,InflationMeasures!$A$2:$LN$3000,MATCH(F$2,InflationMeasures!$A$2:$LN$2,0),FALSE)</f>
        <v>0.66689388775278413</v>
      </c>
      <c r="G221" s="23">
        <v>40040</v>
      </c>
      <c r="H221" s="22" t="e">
        <f t="shared" si="3"/>
        <v>#N/A</v>
      </c>
      <c r="I221" s="22">
        <f>VLOOKUP($A221,FedFundsRates!$A$2:$MM$3000,MATCH("FedFundsRate",FedFundsRates!$A$2:$MM$2,0),FALSE)</f>
        <v>0.15666666666666665</v>
      </c>
    </row>
    <row r="222" spans="1:9" x14ac:dyDescent="0.3">
      <c r="A222" s="1">
        <v>40132</v>
      </c>
      <c r="B222" s="74">
        <f>VLOOKUP($A222,FedFundsRates!$A$2:$MM$3000,MATCH(B$2,FedFundsRates!$A$2:$MM$2,0),FALSE)</f>
        <v>0.15666666666666665</v>
      </c>
      <c r="C222" s="74" t="e">
        <f>VLOOKUP($A222,NaturalRateMeasures!$A$2:$MK$3000,MATCH(C$2,NaturalRateMeasures!$A$2:$MK$2,0),FALSE)</f>
        <v>#N/A</v>
      </c>
      <c r="D222" s="74">
        <f>VLOOKUP($A222,InflationTargetMeasures!$A$2:$MM$3000,MATCH(D$2,InflationTargetMeasures!$A$2:$MM$2,0),FALSE)</f>
        <v>2</v>
      </c>
      <c r="E222" s="74">
        <f>VLOOKUP($A222,GapMeasures!$A$2:$LA$3000,MATCH(E$2,GapMeasures!$A$2:$LA$2,0),FALSE)</f>
        <v>-9.7000000000000437</v>
      </c>
      <c r="F222" s="74">
        <f>VLOOKUP($A222,InflationMeasures!$A$2:$LN$3000,MATCH(F$2,InflationMeasures!$A$2:$LN$2,0),FALSE)</f>
        <v>1.374644684479831</v>
      </c>
      <c r="G222" s="23">
        <v>40132</v>
      </c>
      <c r="H222" s="22" t="e">
        <f t="shared" si="3"/>
        <v>#N/A</v>
      </c>
      <c r="I222" s="22">
        <f>VLOOKUP($A222,FedFundsRates!$A$2:$MM$3000,MATCH("FedFundsRate",FedFundsRates!$A$2:$MM$2,0),FALSE)</f>
        <v>0.12</v>
      </c>
    </row>
    <row r="223" spans="1:9" x14ac:dyDescent="0.3">
      <c r="A223" s="1">
        <v>40224</v>
      </c>
      <c r="B223" s="74">
        <f>VLOOKUP($A223,FedFundsRates!$A$2:$MM$3000,MATCH(B$2,FedFundsRates!$A$2:$MM$2,0),FALSE)</f>
        <v>0.12</v>
      </c>
      <c r="C223" s="74" t="e">
        <f>VLOOKUP($A223,NaturalRateMeasures!$A$2:$MK$3000,MATCH(C$2,NaturalRateMeasures!$A$2:$MK$2,0),FALSE)</f>
        <v>#N/A</v>
      </c>
      <c r="D223" s="74">
        <f>VLOOKUP($A223,InflationTargetMeasures!$A$2:$MM$3000,MATCH(D$2,InflationTargetMeasures!$A$2:$MM$2,0),FALSE)</f>
        <v>2</v>
      </c>
      <c r="E223" s="74">
        <f>VLOOKUP($A223,GapMeasures!$A$2:$LA$3000,MATCH(E$2,GapMeasures!$A$2:$LA$2,0),FALSE)</f>
        <v>-9.4555555555555681</v>
      </c>
      <c r="F223" s="74">
        <f>VLOOKUP($A223,InflationMeasures!$A$2:$LN$3000,MATCH(F$2,InflationMeasures!$A$2:$LN$2,0),FALSE)</f>
        <v>1.7214326321773665</v>
      </c>
      <c r="G223" s="23">
        <v>40224</v>
      </c>
      <c r="H223" s="22" t="e">
        <f t="shared" si="3"/>
        <v>#N/A</v>
      </c>
      <c r="I223" s="22">
        <f>VLOOKUP($A223,FedFundsRates!$A$2:$MM$3000,MATCH("FedFundsRate",FedFundsRates!$A$2:$MM$2,0),FALSE)</f>
        <v>0.13333333333333333</v>
      </c>
    </row>
    <row r="224" spans="1:9" x14ac:dyDescent="0.3">
      <c r="A224" s="1">
        <v>40313</v>
      </c>
      <c r="B224" s="74">
        <f>VLOOKUP($A224,FedFundsRates!$A$2:$MM$3000,MATCH(B$2,FedFundsRates!$A$2:$MM$2,0),FALSE)</f>
        <v>0.13333333333333333</v>
      </c>
      <c r="C224" s="74" t="e">
        <f>VLOOKUP($A224,NaturalRateMeasures!$A$2:$MK$3000,MATCH(C$2,NaturalRateMeasures!$A$2:$MK$2,0),FALSE)</f>
        <v>#N/A</v>
      </c>
      <c r="D224" s="74">
        <f>VLOOKUP($A224,InflationTargetMeasures!$A$2:$MM$3000,MATCH(D$2,InflationTargetMeasures!$A$2:$MM$2,0),FALSE)</f>
        <v>2</v>
      </c>
      <c r="E224" s="74">
        <f>VLOOKUP($A224,GapMeasures!$A$2:$LA$3000,MATCH(E$2,GapMeasures!$A$2:$LA$2,0),FALSE)</f>
        <v>-8.9777777777777974</v>
      </c>
      <c r="F224" s="74">
        <f>VLOOKUP($A224,InflationMeasures!$A$2:$LN$3000,MATCH(F$2,InflationMeasures!$A$2:$LN$2,0),FALSE)</f>
        <v>1.5992026638276702</v>
      </c>
      <c r="G224" s="23">
        <v>40313</v>
      </c>
      <c r="H224" s="22" t="e">
        <f t="shared" si="3"/>
        <v>#N/A</v>
      </c>
      <c r="I224" s="22">
        <f>VLOOKUP($A224,FedFundsRates!$A$2:$MM$3000,MATCH("FedFundsRate",FedFundsRates!$A$2:$MM$2,0),FALSE)</f>
        <v>0.19333333333333336</v>
      </c>
    </row>
    <row r="225" spans="1:19" x14ac:dyDescent="0.3">
      <c r="A225" s="1">
        <v>40405</v>
      </c>
      <c r="B225" s="74">
        <f>VLOOKUP($A225,FedFundsRates!$A$2:$MM$3000,MATCH(B$2,FedFundsRates!$A$2:$MM$2,0),FALSE)</f>
        <v>0.19333333333333336</v>
      </c>
      <c r="C225" s="74" t="e">
        <f>VLOOKUP($A225,NaturalRateMeasures!$A$2:$MK$3000,MATCH(C$2,NaturalRateMeasures!$A$2:$MK$2,0),FALSE)</f>
        <v>#N/A</v>
      </c>
      <c r="D225" s="74">
        <f>VLOOKUP($A225,InflationTargetMeasures!$A$2:$MM$3000,MATCH(D$2,InflationTargetMeasures!$A$2:$MM$2,0),FALSE)</f>
        <v>2</v>
      </c>
      <c r="E225" s="74">
        <f>VLOOKUP($A225,GapMeasures!$A$2:$LA$3000,MATCH(E$2,GapMeasures!$A$2:$LA$2,0),FALSE)</f>
        <v>-8.458333333333254</v>
      </c>
      <c r="F225" s="74">
        <f>VLOOKUP($A225,InflationMeasures!$A$2:$LN$3000,MATCH(F$2,InflationMeasures!$A$2:$LN$2,0),FALSE)</f>
        <v>1.394923651630231</v>
      </c>
      <c r="G225" s="23">
        <v>40405</v>
      </c>
      <c r="H225" s="22" t="e">
        <f t="shared" si="3"/>
        <v>#N/A</v>
      </c>
      <c r="I225" s="22">
        <f>VLOOKUP($A225,FedFundsRates!$A$2:$MM$3000,MATCH("FedFundsRate",FedFundsRates!$A$2:$MM$2,0),FALSE)</f>
        <v>0.18666666666666668</v>
      </c>
    </row>
    <row r="226" spans="1:19" x14ac:dyDescent="0.3">
      <c r="A226" s="1">
        <v>40497</v>
      </c>
      <c r="B226" s="74">
        <f>VLOOKUP($A226,FedFundsRates!$A$2:$MM$3000,MATCH(B$2,FedFundsRates!$A$2:$MM$2,0),FALSE)</f>
        <v>0.18666666666666668</v>
      </c>
      <c r="C226" s="74" t="e">
        <f>VLOOKUP($A226,NaturalRateMeasures!$A$2:$MK$3000,MATCH(C$2,NaturalRateMeasures!$A$2:$MK$2,0),FALSE)</f>
        <v>#N/A</v>
      </c>
      <c r="D226" s="74">
        <f>VLOOKUP($A226,InflationTargetMeasures!$A$2:$MM$3000,MATCH(D$2,InflationTargetMeasures!$A$2:$MM$2,0),FALSE)</f>
        <v>2</v>
      </c>
      <c r="E226" s="74">
        <f>VLOOKUP($A226,GapMeasures!$A$2:$LA$3000,MATCH(E$2,GapMeasures!$A$2:$LA$2,0),FALSE)</f>
        <v>-8.0583333333334171</v>
      </c>
      <c r="F226" s="74">
        <f>VLOOKUP($A226,InflationMeasures!$A$2:$LN$3000,MATCH(F$2,InflationMeasures!$A$2:$LN$2,0),FALSE)</f>
        <v>1.0857008266131229</v>
      </c>
      <c r="G226" s="23">
        <v>40497</v>
      </c>
      <c r="H226" s="22" t="e">
        <f t="shared" si="3"/>
        <v>#N/A</v>
      </c>
      <c r="I226" s="22">
        <f>VLOOKUP($A226,FedFundsRates!$A$2:$MM$3000,MATCH("FedFundsRate",FedFundsRates!$A$2:$MM$2,0),FALSE)</f>
        <v>0.18666666666666668</v>
      </c>
    </row>
    <row r="227" spans="1:19" x14ac:dyDescent="0.3">
      <c r="A227" s="1">
        <v>40589</v>
      </c>
      <c r="B227" s="74">
        <f>VLOOKUP($A227,FedFundsRates!$A$2:$MM$3000,MATCH(B$2,FedFundsRates!$A$2:$MM$2,0),FALSE)</f>
        <v>0.18666666666666668</v>
      </c>
      <c r="C227" s="74" t="e">
        <f>VLOOKUP($A227,NaturalRateMeasures!$A$2:$MK$3000,MATCH(C$2,NaturalRateMeasures!$A$2:$MK$2,0),FALSE)</f>
        <v>#N/A</v>
      </c>
      <c r="D227" s="74">
        <f>VLOOKUP($A227,InflationTargetMeasures!$A$2:$MM$3000,MATCH(D$2,InflationTargetMeasures!$A$2:$MM$2,0),FALSE)</f>
        <v>2</v>
      </c>
      <c r="E227" s="74">
        <f>VLOOKUP($A227,GapMeasures!$A$2:$LA$3000,MATCH(E$2,GapMeasures!$A$2:$LA$2,0),FALSE)</f>
        <v>-7.1</v>
      </c>
      <c r="F227" s="74">
        <f>VLOOKUP($A227,InflationMeasures!$A$2:$LN$3000,MATCH(F$2,InflationMeasures!$A$2:$LN$2,0),FALSE)</f>
        <v>1.183716355181974</v>
      </c>
      <c r="G227" s="23">
        <v>40589</v>
      </c>
      <c r="H227" s="22" t="e">
        <f t="shared" si="3"/>
        <v>#N/A</v>
      </c>
      <c r="I227" s="22">
        <f>VLOOKUP($A227,FedFundsRates!$A$2:$MM$3000,MATCH("FedFundsRate",FedFundsRates!$A$2:$MM$2,0),FALSE)</f>
        <v>0.15666666666666668</v>
      </c>
    </row>
    <row r="228" spans="1:19" x14ac:dyDescent="0.3">
      <c r="A228" s="1">
        <v>40678</v>
      </c>
      <c r="B228" s="74">
        <f>VLOOKUP($A228,FedFundsRates!$A$2:$MM$3000,MATCH(B$2,FedFundsRates!$A$2:$MM$2,0),FALSE)</f>
        <v>0.15666666666666668</v>
      </c>
      <c r="C228" s="74" t="e">
        <f>VLOOKUP($A228,NaturalRateMeasures!$A$2:$MK$3000,MATCH(C$2,NaturalRateMeasures!$A$2:$MK$2,0),FALSE)</f>
        <v>#N/A</v>
      </c>
      <c r="D228" s="74">
        <f>VLOOKUP($A228,InflationTargetMeasures!$A$2:$MM$3000,MATCH(D$2,InflationTargetMeasures!$A$2:$MM$2,0),FALSE)</f>
        <v>2</v>
      </c>
      <c r="E228" s="74">
        <f>VLOOKUP($A228,GapMeasures!$A$2:$LA$3000,MATCH(E$2,GapMeasures!$A$2:$LA$2,0),FALSE)</f>
        <v>-7.3333333333333339</v>
      </c>
      <c r="F228" s="74">
        <f>VLOOKUP($A228,InflationMeasures!$A$2:$LN$3000,MATCH(F$2,InflationMeasures!$A$2:$LN$2,0),FALSE)</f>
        <v>1.5015718012173052</v>
      </c>
      <c r="G228" s="23">
        <v>40678</v>
      </c>
      <c r="H228" s="22" t="e">
        <f t="shared" si="3"/>
        <v>#N/A</v>
      </c>
      <c r="I228" s="22">
        <f>VLOOKUP($A228,FedFundsRates!$A$2:$MM$3000,MATCH("FedFundsRate",FedFundsRates!$A$2:$MM$2,0),FALSE)</f>
        <v>9.3333333333333338E-2</v>
      </c>
    </row>
    <row r="229" spans="1:19" x14ac:dyDescent="0.3">
      <c r="A229" s="1">
        <v>40770</v>
      </c>
      <c r="B229" s="74">
        <f>VLOOKUP($A229,FedFundsRates!$A$2:$MM$3000,MATCH(B$2,FedFundsRates!$A$2:$MM$2,0),FALSE)</f>
        <v>9.3333333333333338E-2</v>
      </c>
      <c r="C229" s="74" t="e">
        <f>VLOOKUP($A229,NaturalRateMeasures!$A$2:$MK$3000,MATCH(C$2,NaturalRateMeasures!$A$2:$MK$2,0),FALSE)</f>
        <v>#N/A</v>
      </c>
      <c r="D229" s="74">
        <f>VLOOKUP($A229,InflationTargetMeasures!$A$2:$MM$3000,MATCH(D$2,InflationTargetMeasures!$A$2:$MM$2,0),FALSE)</f>
        <v>2</v>
      </c>
      <c r="E229" s="74">
        <f>VLOOKUP($A229,GapMeasures!$A$2:$LA$3000,MATCH(E$2,GapMeasures!$A$2:$LA$2,0),FALSE)</f>
        <v>-7.0400000000000293</v>
      </c>
      <c r="F229" s="74">
        <f>VLOOKUP($A229,InflationMeasures!$A$2:$LN$3000,MATCH(F$2,InflationMeasures!$A$2:$LN$2,0),FALSE)</f>
        <v>1.8087107509767053</v>
      </c>
      <c r="G229" s="23">
        <v>40770</v>
      </c>
      <c r="H229" s="22" t="e">
        <f t="shared" si="3"/>
        <v>#N/A</v>
      </c>
      <c r="I229" s="22">
        <f>VLOOKUP($A229,FedFundsRates!$A$2:$MM$3000,MATCH("FedFundsRate",FedFundsRates!$A$2:$MM$2,0),FALSE)</f>
        <v>8.3333333333333329E-2</v>
      </c>
    </row>
    <row r="230" spans="1:19" x14ac:dyDescent="0.3">
      <c r="A230" s="1">
        <v>40862</v>
      </c>
      <c r="B230" s="74">
        <f>VLOOKUP($A230,FedFundsRates!$A$2:$MM$3000,MATCH(B$2,FedFundsRates!$A$2:$MM$2,0),FALSE)</f>
        <v>8.3333333333333329E-2</v>
      </c>
      <c r="C230" s="74" t="e">
        <f>VLOOKUP($A230,NaturalRateMeasures!$A$2:$MK$3000,MATCH(C$2,NaturalRateMeasures!$A$2:$MK$2,0),FALSE)</f>
        <v>#N/A</v>
      </c>
      <c r="D230" s="74">
        <f>VLOOKUP($A230,InflationTargetMeasures!$A$2:$MM$3000,MATCH(D$2,InflationTargetMeasures!$A$2:$MM$2,0),FALSE)</f>
        <v>2</v>
      </c>
      <c r="E230" s="74">
        <f>VLOOKUP($A230,GapMeasures!$A$2:$LA$3000,MATCH(E$2,GapMeasures!$A$2:$LA$2,0),FALSE)</f>
        <v>-6.0933333333333763</v>
      </c>
      <c r="F230" s="74">
        <f>VLOOKUP($A230,InflationMeasures!$A$2:$LN$3000,MATCH(F$2,InflationMeasures!$A$2:$LN$2,0),FALSE)</f>
        <v>1.8496122138759841</v>
      </c>
      <c r="G230" s="23">
        <v>40862</v>
      </c>
      <c r="H230" s="22" t="e">
        <f t="shared" si="3"/>
        <v>#N/A</v>
      </c>
      <c r="I230" s="22">
        <f>VLOOKUP($A230,FedFundsRates!$A$2:$MM$3000,MATCH("FedFundsRate",FedFundsRates!$A$2:$MM$2,0),FALSE)</f>
        <v>7.3333333333333348E-2</v>
      </c>
    </row>
    <row r="231" spans="1:19" x14ac:dyDescent="0.3">
      <c r="A231" s="1">
        <v>40954</v>
      </c>
      <c r="B231" s="74">
        <f>VLOOKUP($A231,FedFundsRates!$A$2:$MM$3000,MATCH(B$2,FedFundsRates!$A$2:$MM$2,0),FALSE)</f>
        <v>7.3333333333333348E-2</v>
      </c>
      <c r="C231" s="74">
        <f>VLOOKUP($A231,NaturalRateMeasures!$A$2:$MK$3000,MATCH(C$2,NaturalRateMeasures!$A$2:$MK$2,0),FALSE)</f>
        <v>2.25</v>
      </c>
      <c r="D231" s="74">
        <f>VLOOKUP($A231,InflationTargetMeasures!$A$2:$MM$3000,MATCH(D$2,InflationTargetMeasures!$A$2:$MM$2,0),FALSE)</f>
        <v>2</v>
      </c>
      <c r="E231" s="74">
        <f>VLOOKUP($A231,GapMeasures!$A$2:$LA$3000,MATCH(E$2,GapMeasures!$A$2:$LA$2,0),FALSE)</f>
        <v>-5.3333333333333375</v>
      </c>
      <c r="F231" s="74">
        <f>VLOOKUP($A231,InflationMeasures!$A$2:$LN$3000,MATCH(F$2,InflationMeasures!$A$2:$LN$2,0),FALSE)</f>
        <v>2.0436795068656588</v>
      </c>
      <c r="G231" s="23">
        <v>40954</v>
      </c>
      <c r="H231" s="22">
        <f t="shared" si="3"/>
        <v>-1.0178140730348488</v>
      </c>
      <c r="I231" s="22">
        <f>VLOOKUP($A231,FedFundsRates!$A$2:$MM$3000,MATCH("FedFundsRate",FedFundsRates!$A$2:$MM$2,0),FALSE)</f>
        <v>0.10333333333333333</v>
      </c>
    </row>
    <row r="232" spans="1:19" x14ac:dyDescent="0.3">
      <c r="A232" s="1">
        <v>41044</v>
      </c>
      <c r="B232" s="74">
        <f>VLOOKUP($A232,FedFundsRates!$A$2:$MM$3000,MATCH(B$2,FedFundsRates!$A$2:$MM$2,0),FALSE)</f>
        <v>0.10333333333333333</v>
      </c>
      <c r="C232" s="74">
        <f>VLOOKUP($A232,NaturalRateMeasures!$A$2:$MK$3000,MATCH(C$2,NaturalRateMeasures!$A$2:$MK$2,0),FALSE)</f>
        <v>2.25</v>
      </c>
      <c r="D232" s="74">
        <f>VLOOKUP($A232,InflationTargetMeasures!$A$2:$MM$3000,MATCH(D$2,InflationTargetMeasures!$A$2:$MM$2,0),FALSE)</f>
        <v>2</v>
      </c>
      <c r="E232" s="74">
        <f>VLOOKUP($A232,GapMeasures!$A$2:$LA$3000,MATCH(E$2,GapMeasures!$A$2:$LA$2,0),FALSE)</f>
        <v>-5.2000000000000011</v>
      </c>
      <c r="F232" s="74">
        <f>VLOOKUP($A232,InflationMeasures!$A$2:$LN$3000,MATCH(F$2,InflationMeasures!$A$2:$LN$2,0),FALSE)</f>
        <v>1.8692409915104458</v>
      </c>
      <c r="G232" s="23">
        <v>41044</v>
      </c>
      <c r="H232" s="22">
        <f t="shared" si="3"/>
        <v>-1.146138512734332</v>
      </c>
      <c r="I232" s="22">
        <f>VLOOKUP($A232,FedFundsRates!$A$2:$MM$3000,MATCH("FedFundsRate",FedFundsRates!$A$2:$MM$2,0),FALSE)</f>
        <v>0.15333333333333335</v>
      </c>
      <c r="M232" s="4"/>
      <c r="N232" s="4"/>
      <c r="O232" s="4"/>
      <c r="P232" s="4"/>
      <c r="Q232" s="4"/>
      <c r="S232" s="68"/>
    </row>
    <row r="233" spans="1:19" x14ac:dyDescent="0.3">
      <c r="A233" s="1">
        <v>41136</v>
      </c>
      <c r="B233" s="74">
        <f>VLOOKUP($A233,FedFundsRates!$A$2:$MM$3000,MATCH(B$2,FedFundsRates!$A$2:$MM$2,0),FALSE)</f>
        <v>0.15333333333333335</v>
      </c>
      <c r="C233" s="74">
        <f>VLOOKUP($A233,NaturalRateMeasures!$A$2:$MK$3000,MATCH(C$2,NaturalRateMeasures!$A$2:$MK$2,0),FALSE)</f>
        <v>2.083333333333333</v>
      </c>
      <c r="D233" s="74">
        <f>VLOOKUP($A233,InflationTargetMeasures!$A$2:$MM$3000,MATCH(D$2,InflationTargetMeasures!$A$2:$MM$2,0),FALSE)</f>
        <v>2</v>
      </c>
      <c r="E233" s="74">
        <f>VLOOKUP($A233,GapMeasures!$A$2:$LA$3000,MATCH(E$2,GapMeasures!$A$2:$LA$2,0),FALSE)</f>
        <v>-4.8666666666666689</v>
      </c>
      <c r="F233" s="74">
        <f>VLOOKUP($A233,InflationMeasures!$A$2:$LN$3000,MATCH(F$2,InflationMeasures!$A$2:$LN$2,0),FALSE)</f>
        <v>1.7000481042550364</v>
      </c>
      <c r="G233" s="23">
        <v>41136</v>
      </c>
      <c r="H233" s="22">
        <f t="shared" si="3"/>
        <v>-1.2332611769507813</v>
      </c>
      <c r="I233" s="22">
        <f>VLOOKUP($A233,FedFundsRates!$A$2:$MM$3000,MATCH("FedFundsRate",FedFundsRates!$A$2:$MM$2,0),FALSE)</f>
        <v>0.14333333333333334</v>
      </c>
    </row>
    <row r="234" spans="1:19" x14ac:dyDescent="0.3">
      <c r="A234" s="1">
        <v>41228</v>
      </c>
      <c r="B234" s="74">
        <f>VLOOKUP($A234,FedFundsRates!$A$2:$MM$3000,MATCH(B$2,FedFundsRates!$A$2:$MM$2,0),FALSE)</f>
        <v>0.14333333333333334</v>
      </c>
      <c r="C234" s="74">
        <f>VLOOKUP($A234,NaturalRateMeasures!$A$2:$MK$3000,MATCH(C$2,NaturalRateMeasures!$A$2:$MK$2,0),FALSE)</f>
        <v>2</v>
      </c>
      <c r="D234" s="74">
        <f>VLOOKUP($A234,InflationTargetMeasures!$A$2:$MM$3000,MATCH(D$2,InflationTargetMeasures!$A$2:$MM$2,0),FALSE)</f>
        <v>2</v>
      </c>
      <c r="E234" s="74">
        <f>VLOOKUP($A234,GapMeasures!$A$2:$LA$3000,MATCH(E$2,GapMeasures!$A$2:$LA$2,0),FALSE)</f>
        <v>-4.4000000000000021</v>
      </c>
      <c r="F234" s="74">
        <f>VLOOKUP($A234,InflationMeasures!$A$2:$LN$3000,MATCH(F$2,InflationMeasures!$A$2:$LN$2,0),FALSE)</f>
        <v>1.7876985423884051</v>
      </c>
      <c r="G234" s="23">
        <v>41228</v>
      </c>
      <c r="H234" s="22">
        <f t="shared" si="3"/>
        <v>-0.7184521864173945</v>
      </c>
      <c r="I234" s="22">
        <f>VLOOKUP($A234,FedFundsRates!$A$2:$MM$3000,MATCH("FedFundsRate",FedFundsRates!$A$2:$MM$2,0),FALSE)</f>
        <v>0.16</v>
      </c>
    </row>
    <row r="235" spans="1:19" x14ac:dyDescent="0.3">
      <c r="A235" s="1">
        <v>41320</v>
      </c>
      <c r="B235" s="74">
        <f>VLOOKUP($A235,FedFundsRates!$A$2:$MM$3000,MATCH(B$2,FedFundsRates!$A$2:$MM$2,0),FALSE)</f>
        <v>0.16</v>
      </c>
      <c r="C235" s="74">
        <f>VLOOKUP($A235,NaturalRateMeasures!$A$2:$MK$3000,MATCH(C$2,NaturalRateMeasures!$A$2:$MK$2,0),FALSE)</f>
        <v>2</v>
      </c>
      <c r="D235" s="74">
        <f>VLOOKUP($A235,InflationTargetMeasures!$A$2:$MM$3000,MATCH(D$2,InflationTargetMeasures!$A$2:$MM$2,0),FALSE)</f>
        <v>2</v>
      </c>
      <c r="E235" s="74">
        <f>VLOOKUP($A235,GapMeasures!$A$2:$LA$3000,MATCH(E$2,GapMeasures!$A$2:$LA$2,0),FALSE)</f>
        <v>-4.2666666666666693</v>
      </c>
      <c r="F235" s="74">
        <f>VLOOKUP($A235,InflationMeasures!$A$2:$LN$3000,MATCH(F$2,InflationMeasures!$A$2:$LN$2,0),FALSE)</f>
        <v>1.5437411364792819</v>
      </c>
      <c r="G235" s="23">
        <v>41320</v>
      </c>
      <c r="H235" s="22">
        <f t="shared" si="3"/>
        <v>-0.95105496194774641</v>
      </c>
      <c r="I235" s="22">
        <f>VLOOKUP($A235,FedFundsRates!$A$2:$MM$3000,MATCH("FedFundsRate",FedFundsRates!$A$2:$MM$2,0),FALSE)</f>
        <v>0.14333333333333334</v>
      </c>
    </row>
    <row r="236" spans="1:19" x14ac:dyDescent="0.3">
      <c r="A236" s="1">
        <v>41409</v>
      </c>
      <c r="B236" s="74">
        <f>VLOOKUP($A236,FedFundsRates!$A$2:$MM$3000,MATCH(B$2,FedFundsRates!$A$2:$MM$2,0),FALSE)</f>
        <v>0.14333333333333334</v>
      </c>
      <c r="C236" s="74">
        <f>VLOOKUP($A236,NaturalRateMeasures!$A$2:$MK$3000,MATCH(C$2,NaturalRateMeasures!$A$2:$MK$2,0),FALSE)</f>
        <v>2</v>
      </c>
      <c r="D236" s="74">
        <f>VLOOKUP($A236,InflationTargetMeasures!$A$2:$MM$3000,MATCH(D$2,InflationTargetMeasures!$A$2:$MM$2,0),FALSE)</f>
        <v>2</v>
      </c>
      <c r="E236" s="74">
        <f>VLOOKUP($A236,GapMeasures!$A$2:$LA$3000,MATCH(E$2,GapMeasures!$A$2:$LA$2,0),FALSE)</f>
        <v>-3.8666666666666707</v>
      </c>
      <c r="F236" s="74">
        <f>VLOOKUP($A236,InflationMeasures!$A$2:$LN$3000,MATCH(F$2,InflationMeasures!$A$2:$LN$2,0),FALSE)</f>
        <v>1.4112446768368203</v>
      </c>
      <c r="G236" s="23">
        <v>41409</v>
      </c>
      <c r="H236" s="22">
        <f t="shared" si="3"/>
        <v>-0.74979965141144023</v>
      </c>
      <c r="I236" s="22">
        <f>VLOOKUP($A236,FedFundsRates!$A$2:$MM$3000,MATCH("FedFundsRate",FedFundsRates!$A$2:$MM$2,0),FALSE)</f>
        <v>0.11666666666666665</v>
      </c>
    </row>
    <row r="237" spans="1:19" x14ac:dyDescent="0.3">
      <c r="A237" s="1">
        <v>41501</v>
      </c>
      <c r="B237" s="74">
        <f>VLOOKUP($A237,FedFundsRates!$A$2:$MM$3000,MATCH(B$2,FedFundsRates!$A$2:$MM$2,0),FALSE)</f>
        <v>0.11666666666666665</v>
      </c>
      <c r="C237" s="74">
        <f>VLOOKUP($A237,NaturalRateMeasures!$A$2:$MK$3000,MATCH(C$2,NaturalRateMeasures!$A$2:$MK$2,0),FALSE)</f>
        <v>2</v>
      </c>
      <c r="D237" s="74">
        <f>VLOOKUP($A237,InflationTargetMeasures!$A$2:$MM$3000,MATCH(D$2,InflationTargetMeasures!$A$2:$MM$2,0),FALSE)</f>
        <v>2</v>
      </c>
      <c r="E237" s="74">
        <f>VLOOKUP($A237,GapMeasures!$A$2:$LA$3000,MATCH(E$2,GapMeasures!$A$2:$LA$2,0),FALSE)</f>
        <v>-3.3999999999999986</v>
      </c>
      <c r="F237" s="74">
        <f>VLOOKUP($A237,InflationMeasures!$A$2:$LN$3000,MATCH(F$2,InflationMeasures!$A$2:$LN$2,0),FALSE)</f>
        <v>1.5168291712802207</v>
      </c>
      <c r="G237" s="23">
        <v>41501</v>
      </c>
      <c r="H237" s="22">
        <f t="shared" si="3"/>
        <v>-0.12475624307966759</v>
      </c>
      <c r="I237" s="22">
        <f>VLOOKUP($A237,FedFundsRates!$A$2:$MM$3000,MATCH("FedFundsRate",FedFundsRates!$A$2:$MM$2,0),FALSE)</f>
        <v>8.3333333333333329E-2</v>
      </c>
    </row>
    <row r="238" spans="1:19" x14ac:dyDescent="0.3">
      <c r="A238" s="1">
        <v>41593</v>
      </c>
      <c r="B238" s="74">
        <f>VLOOKUP($A238,FedFundsRates!$A$2:$MM$3000,MATCH(B$2,FedFundsRates!$A$2:$MM$2,0),FALSE)</f>
        <v>8.3333333333333329E-2</v>
      </c>
      <c r="C238" s="74">
        <f>VLOOKUP($A238,NaturalRateMeasures!$A$2:$MK$3000,MATCH(C$2,NaturalRateMeasures!$A$2:$MK$2,0),FALSE)</f>
        <v>2</v>
      </c>
      <c r="D238" s="74">
        <f>VLOOKUP($A238,InflationTargetMeasures!$A$2:$MM$3000,MATCH(D$2,InflationTargetMeasures!$A$2:$MM$2,0),FALSE)</f>
        <v>2</v>
      </c>
      <c r="E238" s="74">
        <f>VLOOKUP($A238,GapMeasures!$A$2:$LA$3000,MATCH(E$2,GapMeasures!$A$2:$LA$2,0),FALSE)</f>
        <v>-2.8666666666666671</v>
      </c>
      <c r="F238" s="74">
        <f>VLOOKUP($A238,InflationMeasures!$A$2:$LN$3000,MATCH(F$2,InflationMeasures!$A$2:$LN$2,0),FALSE)</f>
        <v>1.5058596885535458</v>
      </c>
      <c r="G238" s="23">
        <v>41593</v>
      </c>
      <c r="H238" s="22">
        <f t="shared" si="3"/>
        <v>0.39212286616365155</v>
      </c>
      <c r="I238" s="22">
        <f>VLOOKUP($A238,FedFundsRates!$A$2:$MM$3000,MATCH("FedFundsRate",FedFundsRates!$A$2:$MM$2,0),FALSE)</f>
        <v>8.666666666666667E-2</v>
      </c>
    </row>
    <row r="239" spans="1:19" x14ac:dyDescent="0.3">
      <c r="A239" s="1">
        <v>41685</v>
      </c>
      <c r="B239" s="74">
        <f>VLOOKUP($A239,FedFundsRates!$A$2:$MM$3000,MATCH(B$2,FedFundsRates!$A$2:$MM$2,0),FALSE)</f>
        <v>8.666666666666667E-2</v>
      </c>
      <c r="C239" s="74">
        <f>VLOOKUP($A239,NaturalRateMeasures!$A$2:$MK$3000,MATCH(C$2,NaturalRateMeasures!$A$2:$MK$2,0),FALSE)</f>
        <v>2</v>
      </c>
      <c r="D239" s="74">
        <f>VLOOKUP($A239,InflationTargetMeasures!$A$2:$MM$3000,MATCH(D$2,InflationTargetMeasures!$A$2:$MM$2,0),FALSE)</f>
        <v>2</v>
      </c>
      <c r="E239" s="74">
        <f>VLOOKUP($A239,GapMeasures!$A$2:$LA$3000,MATCH(E$2,GapMeasures!$A$2:$LA$2,0),FALSE)</f>
        <v>-2.4666666666666668</v>
      </c>
      <c r="F239" s="74">
        <f>VLOOKUP($A239,InflationMeasures!$A$2:$LN$3000,MATCH(F$2,InflationMeasures!$A$2:$LN$2,0),FALSE)</f>
        <v>1.4307188775999791</v>
      </c>
      <c r="G239" s="23">
        <v>41685</v>
      </c>
      <c r="H239" s="22">
        <f t="shared" si="3"/>
        <v>0.67941164973330181</v>
      </c>
      <c r="I239" s="22">
        <f>VLOOKUP($A239,FedFundsRates!$A$2:$MM$3000,MATCH("FedFundsRate",FedFundsRates!$A$2:$MM$2,0),FALSE)</f>
        <v>7.3333333333333348E-2</v>
      </c>
    </row>
    <row r="240" spans="1:19" x14ac:dyDescent="0.3">
      <c r="A240" s="1">
        <v>41774</v>
      </c>
      <c r="B240" s="74">
        <f>VLOOKUP($A240,FedFundsRates!$A$2:$MM$3000,MATCH(B$2,FedFundsRates!$A$2:$MM$2,0),FALSE)</f>
        <v>7.3333333333333348E-2</v>
      </c>
      <c r="C240" s="74">
        <f>VLOOKUP($A240,NaturalRateMeasures!$A$2:$MK$3000,MATCH(C$2,NaturalRateMeasures!$A$2:$MK$2,0),FALSE)</f>
        <v>1.8333333333333335</v>
      </c>
      <c r="D240" s="74">
        <f>VLOOKUP($A240,InflationTargetMeasures!$A$2:$MM$3000,MATCH(D$2,InflationTargetMeasures!$A$2:$MM$2,0),FALSE)</f>
        <v>2</v>
      </c>
      <c r="E240" s="74">
        <f>VLOOKUP($A240,GapMeasures!$A$2:$LA$3000,MATCH(E$2,GapMeasures!$A$2:$LA$2,0),FALSE)</f>
        <v>-1.6666666666666661</v>
      </c>
      <c r="F240" s="74">
        <f>VLOOKUP($A240,InflationMeasures!$A$2:$LN$3000,MATCH(F$2,InflationMeasures!$A$2:$LN$2,0),FALSE)</f>
        <v>1.5872172138118756</v>
      </c>
      <c r="G240" s="23">
        <v>41774</v>
      </c>
      <c r="H240" s="22">
        <f t="shared" si="3"/>
        <v>1.5474924873844809</v>
      </c>
      <c r="I240" s="22">
        <f>VLOOKUP($A240,FedFundsRates!$A$2:$MM$3000,MATCH("FedFundsRate",FedFundsRates!$A$2:$MM$2,0),FALSE)</f>
        <v>9.3333333333333338E-2</v>
      </c>
    </row>
    <row r="241" spans="1:9" x14ac:dyDescent="0.3">
      <c r="A241" s="1">
        <v>41866</v>
      </c>
      <c r="B241" s="74">
        <f>VLOOKUP($A241,FedFundsRates!$A$2:$MM$3000,MATCH(B$2,FedFundsRates!$A$2:$MM$2,0),FALSE)</f>
        <v>9.3333333333333338E-2</v>
      </c>
      <c r="C241" s="74">
        <f>VLOOKUP($A241,NaturalRateMeasures!$A$2:$MK$3000,MATCH(C$2,NaturalRateMeasures!$A$2:$MK$2,0),FALSE)</f>
        <v>1.75</v>
      </c>
      <c r="D241" s="74">
        <f>VLOOKUP($A241,InflationTargetMeasures!$A$2:$MM$3000,MATCH(D$2,InflationTargetMeasures!$A$2:$MM$2,0),FALSE)</f>
        <v>2</v>
      </c>
      <c r="E241" s="74">
        <f>VLOOKUP($A241,GapMeasures!$A$2:$LA$3000,MATCH(E$2,GapMeasures!$A$2:$LA$2,0),FALSE)</f>
        <v>-1.4333333333333371</v>
      </c>
      <c r="F241" s="74">
        <f>VLOOKUP($A241,InflationMeasures!$A$2:$LN$3000,MATCH(F$2,InflationMeasures!$A$2:$LN$2,0),FALSE)</f>
        <v>1.5682910816019691</v>
      </c>
      <c r="G241" s="23">
        <v>41866</v>
      </c>
      <c r="H241" s="22">
        <f t="shared" si="3"/>
        <v>1.6691032890696165</v>
      </c>
      <c r="I241" s="22">
        <f>VLOOKUP($A241,FedFundsRates!$A$2:$MM$3000,MATCH("FedFundsRate",FedFundsRates!$A$2:$MM$2,0),FALSE)</f>
        <v>9.0000000000000011E-2</v>
      </c>
    </row>
    <row r="242" spans="1:9" x14ac:dyDescent="0.3">
      <c r="A242" s="1">
        <v>41958</v>
      </c>
      <c r="B242" s="74">
        <f>VLOOKUP($A242,FedFundsRates!$A$2:$MM$3000,MATCH(B$2,FedFundsRates!$A$2:$MM$2,0),FALSE)</f>
        <v>9.0000000000000011E-2</v>
      </c>
      <c r="C242" s="74">
        <f>VLOOKUP($A242,NaturalRateMeasures!$A$2:$MK$3000,MATCH(C$2,NaturalRateMeasures!$A$2:$MK$2,0),FALSE)</f>
        <v>1.75</v>
      </c>
      <c r="D242" s="74">
        <f>VLOOKUP($A242,InflationTargetMeasures!$A$2:$MM$3000,MATCH(D$2,InflationTargetMeasures!$A$2:$MM$2,0),FALSE)</f>
        <v>2</v>
      </c>
      <c r="E242" s="74">
        <f>VLOOKUP($A242,GapMeasures!$A$2:$LA$3000,MATCH(E$2,GapMeasures!$A$2:$LA$2,0),FALSE)</f>
        <v>-0.70000000000000284</v>
      </c>
      <c r="F242" s="74">
        <f>VLOOKUP($A242,InflationMeasures!$A$2:$LN$3000,MATCH(F$2,InflationMeasures!$A$2:$LN$2,0),FALSE)</f>
        <v>1.4054954555998478</v>
      </c>
      <c r="G242" s="23">
        <v>41958</v>
      </c>
      <c r="H242" s="22">
        <f t="shared" si="3"/>
        <v>2.1582431833997688</v>
      </c>
      <c r="I242" s="22">
        <f>VLOOKUP($A242,FedFundsRates!$A$2:$MM$3000,MATCH("FedFundsRate",FedFundsRates!$A$2:$MM$2,0),FALSE)</f>
        <v>9.9999999999999992E-2</v>
      </c>
    </row>
    <row r="243" spans="1:9" x14ac:dyDescent="0.3">
      <c r="A243" s="1">
        <v>42050</v>
      </c>
      <c r="B243" s="74">
        <f>VLOOKUP($A243,FedFundsRates!$A$2:$MM$3000,MATCH(B$2,FedFundsRates!$A$2:$MM$2,0),FALSE)</f>
        <v>9.9999999999999992E-2</v>
      </c>
      <c r="C243" s="74">
        <f>VLOOKUP($A243,NaturalRateMeasures!$A$2:$MK$3000,MATCH(C$2,NaturalRateMeasures!$A$2:$MK$2,0),FALSE)</f>
        <v>1.75</v>
      </c>
      <c r="D243" s="74">
        <f>VLOOKUP($A243,InflationTargetMeasures!$A$2:$MM$3000,MATCH(D$2,InflationTargetMeasures!$A$2:$MM$2,0),FALSE)</f>
        <v>2</v>
      </c>
      <c r="E243" s="74">
        <f>VLOOKUP($A243,GapMeasures!$A$2:$LA$3000,MATCH(E$2,GapMeasures!$A$2:$LA$2,0),FALSE)</f>
        <v>-0.70000000000000284</v>
      </c>
      <c r="F243" s="74">
        <f>VLOOKUP($A243,InflationMeasures!$A$2:$LN$3000,MATCH(F$2,InflationMeasures!$A$2:$LN$2,0),FALSE)</f>
        <v>1.2560305231183122</v>
      </c>
      <c r="G243" s="23">
        <v>42050</v>
      </c>
      <c r="H243" s="22">
        <f t="shared" si="3"/>
        <v>1.9340457846774655</v>
      </c>
      <c r="I243" s="22">
        <f>VLOOKUP($A243,FedFundsRates!$A$2:$MM$3000,MATCH("FedFundsRate",FedFundsRates!$A$2:$MM$2,0),FALSE)</f>
        <v>0.11</v>
      </c>
    </row>
    <row r="244" spans="1:9" x14ac:dyDescent="0.3">
      <c r="A244" s="1">
        <v>42139</v>
      </c>
      <c r="B244" s="74">
        <f>VLOOKUP($A244,FedFundsRates!$A$2:$MM$3000,MATCH(B$2,FedFundsRates!$A$2:$MM$2,0),FALSE)</f>
        <v>0.11</v>
      </c>
      <c r="C244" s="74">
        <f>VLOOKUP($A244,NaturalRateMeasures!$A$2:$MK$3000,MATCH(C$2,NaturalRateMeasures!$A$2:$MK$2,0),FALSE)</f>
        <v>1.75</v>
      </c>
      <c r="D244" s="74">
        <f>VLOOKUP($A244,InflationTargetMeasures!$A$2:$MM$3000,MATCH(D$2,InflationTargetMeasures!$A$2:$MM$2,0),FALSE)</f>
        <v>2</v>
      </c>
      <c r="E244" s="74">
        <f>VLOOKUP($A244,GapMeasures!$A$2:$LA$3000,MATCH(E$2,GapMeasures!$A$2:$LA$2,0),FALSE)</f>
        <v>-0.66666666666666785</v>
      </c>
      <c r="F244" s="74">
        <f>VLOOKUP($A244,InflationMeasures!$A$2:$LN$3000,MATCH(F$2,InflationMeasures!$A$2:$LN$2,0),FALSE)</f>
        <v>1.2641669370114128</v>
      </c>
      <c r="G244" s="23">
        <v>42139</v>
      </c>
      <c r="H244" s="22">
        <f t="shared" si="3"/>
        <v>1.9795837388504514</v>
      </c>
      <c r="I244" s="22">
        <f>VLOOKUP($A244,FedFundsRates!$A$2:$MM$3000,MATCH("FedFundsRate",FedFundsRates!$A$2:$MM$2,0),FALSE)</f>
        <v>0.12333333333333334</v>
      </c>
    </row>
    <row r="245" spans="1:9" x14ac:dyDescent="0.3">
      <c r="A245" s="1">
        <v>42231</v>
      </c>
      <c r="B245" s="74">
        <f>VLOOKUP($A245,FedFundsRates!$A$2:$MM$3000,MATCH(B$2,FedFundsRates!$A$2:$MM$2,0),FALSE)</f>
        <v>0.12333333333333334</v>
      </c>
      <c r="C245" s="74">
        <f>VLOOKUP($A245,NaturalRateMeasures!$A$2:$MK$3000,MATCH(C$2,NaturalRateMeasures!$A$2:$MK$2,0),FALSE)</f>
        <v>1.5833333333333335</v>
      </c>
      <c r="D245" s="74">
        <f>VLOOKUP($A245,InflationTargetMeasures!$A$2:$MM$3000,MATCH(D$2,InflationTargetMeasures!$A$2:$MM$2,0),FALSE)</f>
        <v>2</v>
      </c>
      <c r="E245" s="74">
        <f>VLOOKUP($A245,GapMeasures!$A$2:$LA$3000,MATCH(E$2,GapMeasures!$A$2:$LA$2,0),FALSE)</f>
        <v>-6.6666666666668206E-2</v>
      </c>
      <c r="F245" s="74">
        <f>VLOOKUP($A245,InflationMeasures!$A$2:$LN$3000,MATCH(F$2,InflationMeasures!$A$2:$LN$2,0),FALSE)</f>
        <v>1.211489339519356</v>
      </c>
      <c r="G245" s="23">
        <v>42231</v>
      </c>
      <c r="H245" s="22">
        <f t="shared" si="3"/>
        <v>2.3339006759456993</v>
      </c>
      <c r="I245" s="22">
        <f>VLOOKUP($A245,FedFundsRates!$A$2:$MM$3000,MATCH("FedFundsRate",FedFundsRates!$A$2:$MM$2,0),FALSE)</f>
        <v>0.13666666666666669</v>
      </c>
    </row>
    <row r="246" spans="1:9" x14ac:dyDescent="0.3">
      <c r="A246" s="1">
        <v>42323</v>
      </c>
      <c r="B246" s="74">
        <f>VLOOKUP($A246,FedFundsRates!$A$2:$MM$3000,MATCH(B$2,FedFundsRates!$A$2:$MM$2,0),FALSE)</f>
        <v>0.13666666666666669</v>
      </c>
      <c r="C246" s="74">
        <f>VLOOKUP($A246,NaturalRateMeasures!$A$2:$MK$3000,MATCH(C$2,NaturalRateMeasures!$A$2:$MK$2,0),FALSE)</f>
        <v>1.5</v>
      </c>
      <c r="D246" s="74">
        <f>VLOOKUP($A246,InflationTargetMeasures!$A$2:$MM$3000,MATCH(D$2,InflationTargetMeasures!$A$2:$MM$2,0),FALSE)</f>
        <v>2</v>
      </c>
      <c r="E246" s="74">
        <f>VLOOKUP($A246,GapMeasures!$A$2:$LA$3000,MATCH(E$2,GapMeasures!$A$2:$LA$2,0),FALSE)</f>
        <v>-0.16666666666666607</v>
      </c>
      <c r="F246" s="74">
        <f>VLOOKUP($A246,InflationMeasures!$A$2:$LN$3000,MATCH(F$2,InflationMeasures!$A$2:$LN$2,0),FALSE)</f>
        <v>1.1894983103717172</v>
      </c>
      <c r="G246" s="23">
        <v>42323</v>
      </c>
      <c r="H246" s="22">
        <f t="shared" si="3"/>
        <v>2.1175807988909097</v>
      </c>
      <c r="I246" s="22">
        <f>VLOOKUP($A246,FedFundsRates!$A$2:$MM$3000,MATCH("FedFundsRate",FedFundsRates!$A$2:$MM$2,0),FALSE)</f>
        <v>0.16</v>
      </c>
    </row>
    <row r="247" spans="1:9" x14ac:dyDescent="0.3">
      <c r="A247" s="1">
        <v>42415</v>
      </c>
      <c r="B247" s="74">
        <f>VLOOKUP($A247,FedFundsRates!$A$2:$MM$3000,MATCH(B$2,FedFundsRates!$A$2:$MM$2,0),FALSE)</f>
        <v>0.16</v>
      </c>
      <c r="C247" s="74">
        <f>VLOOKUP($A247,NaturalRateMeasures!$A$2:$MK$3000,MATCH(C$2,NaturalRateMeasures!$A$2:$MK$2,0),FALSE)</f>
        <v>1.3333333333333335</v>
      </c>
      <c r="D247" s="74">
        <f>VLOOKUP($A247,InflationTargetMeasures!$A$2:$MM$3000,MATCH(D$2,InflationTargetMeasures!$A$2:$MM$2,0),FALSE)</f>
        <v>2</v>
      </c>
      <c r="E247" s="74">
        <f>VLOOKUP($A247,GapMeasures!$A$2:$LA$3000,MATCH(E$2,GapMeasures!$A$2:$LA$2,0),FALSE)</f>
        <v>-6.666666666666643E-2</v>
      </c>
      <c r="F247" s="74">
        <f>VLOOKUP($A247,InflationMeasures!$A$2:$LN$3000,MATCH(F$2,InflationMeasures!$A$2:$LN$2,0),FALSE)</f>
        <v>1.442866633449591</v>
      </c>
      <c r="G247" s="23">
        <v>42415</v>
      </c>
      <c r="H247" s="22">
        <f t="shared" si="3"/>
        <v>2.4309666168410535</v>
      </c>
      <c r="I247" s="22">
        <f>VLOOKUP($A247,FedFundsRates!$A$2:$MM$3000,MATCH("FedFundsRate",FedFundsRates!$A$2:$MM$2,0),FALSE)</f>
        <v>0.36000000000000004</v>
      </c>
    </row>
    <row r="248" spans="1:9" x14ac:dyDescent="0.3">
      <c r="A248" s="1">
        <v>42505</v>
      </c>
      <c r="B248" s="74">
        <f>VLOOKUP($A248,FedFundsRates!$A$2:$MM$3000,MATCH(B$2,FedFundsRates!$A$2:$MM$2,0),FALSE)</f>
        <v>0.36000000000000004</v>
      </c>
      <c r="C248" s="74">
        <f>VLOOKUP($A248,NaturalRateMeasures!$A$2:$MK$3000,MATCH(C$2,NaturalRateMeasures!$A$2:$MK$2,0),FALSE)</f>
        <v>1.0833333333333335</v>
      </c>
      <c r="D248" s="74">
        <f>VLOOKUP($A248,InflationTargetMeasures!$A$2:$MM$3000,MATCH(D$2,InflationTargetMeasures!$A$2:$MM$2,0),FALSE)</f>
        <v>2</v>
      </c>
      <c r="E248" s="74">
        <f>VLOOKUP($A248,GapMeasures!$A$2:$LA$3000,MATCH(E$2,GapMeasures!$A$2:$LA$2,0),FALSE)</f>
        <v>-0.16666666666666607</v>
      </c>
      <c r="F248" s="74">
        <f>VLOOKUP($A248,InflationMeasures!$A$2:$LN$3000,MATCH(F$2,InflationMeasures!$A$2:$LN$2,0),FALSE)</f>
        <v>1.547046969462107</v>
      </c>
      <c r="G248" s="23">
        <v>42505</v>
      </c>
      <c r="H248" s="22">
        <f t="shared" si="3"/>
        <v>2.2372371208598278</v>
      </c>
      <c r="I248" s="22">
        <f>VLOOKUP($A248,FedFundsRates!$A$2:$MM$3000,MATCH("FedFundsRate",FedFundsRates!$A$2:$MM$2,0),FALSE)</f>
        <v>0.37333333333333335</v>
      </c>
    </row>
    <row r="249" spans="1:9" x14ac:dyDescent="0.3">
      <c r="A249" s="1">
        <v>42597</v>
      </c>
      <c r="B249" s="74">
        <f>VLOOKUP($A249,FedFundsRates!$A$2:$MM$3000,MATCH(B$2,FedFundsRates!$A$2:$MM$2,0),FALSE)</f>
        <v>0.37333333333333335</v>
      </c>
      <c r="C249" s="74">
        <f>VLOOKUP($A249,NaturalRateMeasures!$A$2:$MK$3000,MATCH(C$2,NaturalRateMeasures!$A$2:$MK$2,0),FALSE)</f>
        <v>0.91666666666666652</v>
      </c>
      <c r="D249" s="74">
        <f>VLOOKUP($A249,InflationTargetMeasures!$A$2:$MM$3000,MATCH(D$2,InflationTargetMeasures!$A$2:$MM$2,0),FALSE)</f>
        <v>2</v>
      </c>
      <c r="E249" s="74">
        <f>VLOOKUP($A249,GapMeasures!$A$2:$LA$3000,MATCH(E$2,GapMeasures!$A$2:$LA$2,0),FALSE)</f>
        <v>-9.9999999999999645E-2</v>
      </c>
      <c r="F249" s="74">
        <f>VLOOKUP($A249,InflationMeasures!$A$2:$LN$3000,MATCH(F$2,InflationMeasures!$A$2:$LN$2,0),FALSE)</f>
        <v>1.6605375114599807</v>
      </c>
      <c r="G249" s="23">
        <v>42597</v>
      </c>
      <c r="H249" s="22">
        <f t="shared" si="3"/>
        <v>2.307472933856638</v>
      </c>
      <c r="I249" s="22">
        <f>VLOOKUP($A249,FedFundsRates!$A$2:$MM$3000,MATCH("FedFundsRate",FedFundsRates!$A$2:$MM$2,0),FALSE)</f>
        <v>0.39666666666666667</v>
      </c>
    </row>
    <row r="250" spans="1:9" x14ac:dyDescent="0.3">
      <c r="A250" s="1">
        <v>42689</v>
      </c>
      <c r="B250" s="74">
        <f>VLOOKUP($A250,FedFundsRates!$A$2:$MM$3000,MATCH(B$2,FedFundsRates!$A$2:$MM$2,0),FALSE)</f>
        <v>0.39666666666666667</v>
      </c>
      <c r="C250" s="74">
        <f>VLOOKUP($A250,NaturalRateMeasures!$A$2:$MK$3000,MATCH(C$2,NaturalRateMeasures!$A$2:$MK$2,0),FALSE)</f>
        <v>0.95833333333333348</v>
      </c>
      <c r="D250" s="74">
        <f>VLOOKUP($A250,InflationTargetMeasures!$A$2:$MM$3000,MATCH(D$2,InflationTargetMeasures!$A$2:$MM$2,0),FALSE)</f>
        <v>2</v>
      </c>
      <c r="E250" s="74">
        <f>VLOOKUP($A250,GapMeasures!$A$2:$LA$3000,MATCH(E$2,GapMeasures!$A$2:$LA$2,0),FALSE)</f>
        <v>0.16666666666666607</v>
      </c>
      <c r="F250" s="74">
        <f>VLOOKUP($A250,InflationMeasures!$A$2:$LN$3000,MATCH(F$2,InflationMeasures!$A$2:$LN$2,0),FALSE)</f>
        <v>1.7560805187065265</v>
      </c>
      <c r="G250" s="23">
        <v>42689</v>
      </c>
      <c r="H250" s="22">
        <f t="shared" si="3"/>
        <v>2.7591207780597893</v>
      </c>
      <c r="I250" s="22">
        <f>VLOOKUP($A250,FedFundsRates!$A$2:$MM$3000,MATCH("FedFundsRate",FedFundsRates!$A$2:$MM$2,0),FALSE)</f>
        <v>0.45</v>
      </c>
    </row>
    <row r="251" spans="1:9" x14ac:dyDescent="0.3">
      <c r="A251" s="1">
        <v>42781</v>
      </c>
      <c r="B251" s="74">
        <f>VLOOKUP($A251,FedFundsRates!$A$2:$MM$3000,MATCH(B$2,FedFundsRates!$A$2:$MM$2,0),FALSE)</f>
        <v>0.45</v>
      </c>
      <c r="C251" s="74">
        <f>VLOOKUP($A251,NaturalRateMeasures!$A$2:$MK$3000,MATCH(C$2,NaturalRateMeasures!$A$2:$MK$2,0),FALSE)</f>
        <v>1</v>
      </c>
      <c r="D251" s="74">
        <f>VLOOKUP($A251,InflationTargetMeasures!$A$2:$MM$3000,MATCH(D$2,InflationTargetMeasures!$A$2:$MM$2,0),FALSE)</f>
        <v>2</v>
      </c>
      <c r="E251" s="74">
        <f>VLOOKUP($A251,GapMeasures!$A$2:$LA$3000,MATCH(E$2,GapMeasures!$A$2:$LA$2,0),FALSE)</f>
        <v>0.56666666666666465</v>
      </c>
      <c r="F251" s="74">
        <f>VLOOKUP($A251,InflationMeasures!$A$2:$LN$3000,MATCH(F$2,InflationMeasures!$A$2:$LN$2,0),FALSE)</f>
        <v>1.8030002251192112</v>
      </c>
      <c r="G251" s="23">
        <v>42781</v>
      </c>
      <c r="H251" s="22">
        <f t="shared" si="3"/>
        <v>3.2711670043454815</v>
      </c>
      <c r="I251" s="22">
        <f>VLOOKUP($A251,FedFundsRates!$A$2:$MM$3000,MATCH("FedFundsRate",FedFundsRates!$A$2:$MM$2,0),FALSE)</f>
        <v>0.70000000000000007</v>
      </c>
    </row>
    <row r="252" spans="1:9" x14ac:dyDescent="0.3">
      <c r="A252" s="1">
        <v>42870</v>
      </c>
      <c r="B252" s="74">
        <f>VLOOKUP($A252,FedFundsRates!$A$2:$MM$3000,MATCH(B$2,FedFundsRates!$A$2:$MM$2,0),FALSE)</f>
        <v>0.70000000000000007</v>
      </c>
      <c r="C252" s="74">
        <f>VLOOKUP($A252,NaturalRateMeasures!$A$2:$MK$3000,MATCH(C$2,NaturalRateMeasures!$A$2:$MK$2,0),FALSE)</f>
        <v>1</v>
      </c>
      <c r="D252" s="74">
        <f>VLOOKUP($A252,InflationTargetMeasures!$A$2:$MM$3000,MATCH(D$2,InflationTargetMeasures!$A$2:$MM$2,0),FALSE)</f>
        <v>2</v>
      </c>
      <c r="E252" s="74">
        <f>VLOOKUP($A252,GapMeasures!$A$2:$LA$3000,MATCH(E$2,GapMeasures!$A$2:$LA$2,0),FALSE)</f>
        <v>0.69999999999999929</v>
      </c>
      <c r="F252" s="74">
        <f>VLOOKUP($A252,InflationMeasures!$A$2:$LN$3000,MATCH(F$2,InflationMeasures!$A$2:$LN$2,0),FALSE)</f>
        <v>1.5865746677250492</v>
      </c>
      <c r="G252" s="23">
        <v>42870</v>
      </c>
      <c r="H252" s="22">
        <f t="shared" si="3"/>
        <v>3.0798620015875731</v>
      </c>
      <c r="I252" s="22">
        <f>VLOOKUP($A252,FedFundsRates!$A$2:$MM$3000,MATCH("FedFundsRate",FedFundsRates!$A$2:$MM$2,0),FALSE)</f>
        <v>0.95000000000000007</v>
      </c>
    </row>
    <row r="253" spans="1:9" x14ac:dyDescent="0.3">
      <c r="A253" s="1">
        <v>42962</v>
      </c>
      <c r="B253" s="74">
        <f>VLOOKUP($A253,FedFundsRates!$A$2:$MM$3000,MATCH(B$2,FedFundsRates!$A$2:$MM$2,0),FALSE)</f>
        <v>0.95000000000000007</v>
      </c>
      <c r="C253" s="74">
        <f>VLOOKUP($A253,NaturalRateMeasures!$A$2:$MK$3000,MATCH(C$2,NaturalRateMeasures!$A$2:$MK$2,0),FALSE)</f>
        <v>0.83333333333333348</v>
      </c>
      <c r="D253" s="74">
        <f>VLOOKUP($A253,InflationTargetMeasures!$A$2:$MM$3000,MATCH(D$2,InflationTargetMeasures!$A$2:$MM$2,0),FALSE)</f>
        <v>2</v>
      </c>
      <c r="E253" s="74">
        <f>VLOOKUP($A253,GapMeasures!$A$2:$LA$3000,MATCH(E$2,GapMeasures!$A$2:$LA$2,0),FALSE)</f>
        <v>0.63333333333333464</v>
      </c>
      <c r="F253" s="74">
        <f>VLOOKUP($A253,InflationMeasures!$A$2:$LN$3000,MATCH(F$2,InflationMeasures!$A$2:$LN$2,0),FALSE)</f>
        <v>1.4530494786653136</v>
      </c>
      <c r="G253" s="23">
        <v>42962</v>
      </c>
      <c r="H253" s="22">
        <f t="shared" si="3"/>
        <v>2.6462408846646386</v>
      </c>
      <c r="I253" s="22">
        <f>VLOOKUP($A253,FedFundsRates!$A$2:$MM$3000,MATCH("FedFundsRate",FedFundsRates!$A$2:$MM$2,0),FALSE)</f>
        <v>1.1533333333333331</v>
      </c>
    </row>
    <row r="254" spans="1:9" x14ac:dyDescent="0.3">
      <c r="A254" s="1">
        <v>43054</v>
      </c>
      <c r="B254" s="74">
        <f>VLOOKUP($A254,FedFundsRates!$A$2:$MM$3000,MATCH(B$2,FedFundsRates!$A$2:$MM$2,0),FALSE)</f>
        <v>1.1533333333333331</v>
      </c>
      <c r="C254" s="74">
        <f>VLOOKUP($A254,NaturalRateMeasures!$A$2:$MK$3000,MATCH(C$2,NaturalRateMeasures!$A$2:$MK$2,0),FALSE)</f>
        <v>0.75</v>
      </c>
      <c r="D254" s="74">
        <f>VLOOKUP($A254,InflationTargetMeasures!$A$2:$MM$3000,MATCH(D$2,InflationTargetMeasures!$A$2:$MM$2,0),FALSE)</f>
        <v>2</v>
      </c>
      <c r="E254" s="74">
        <f>VLOOKUP($A254,GapMeasures!$A$2:$LA$3000,MATCH(E$2,GapMeasures!$A$2:$LA$2,0),FALSE)</f>
        <v>0.83333333333333393</v>
      </c>
      <c r="F254" s="74">
        <f>VLOOKUP($A254,InflationMeasures!$A$2:$LN$3000,MATCH(F$2,InflationMeasures!$A$2:$LN$2,0),FALSE)</f>
        <v>1.5551157248454794</v>
      </c>
      <c r="G254" s="23">
        <v>43054</v>
      </c>
      <c r="H254" s="22">
        <f t="shared" si="3"/>
        <v>2.9160069206015531</v>
      </c>
      <c r="I254" s="22">
        <f>VLOOKUP($A254,FedFundsRates!$A$2:$MM$3000,MATCH("FedFundsRate",FedFundsRates!$A$2:$MM$2,0),FALSE)</f>
        <v>1.2033333333333331</v>
      </c>
    </row>
    <row r="255" spans="1:9" x14ac:dyDescent="0.3">
      <c r="A255" s="1">
        <v>43146</v>
      </c>
      <c r="B255" s="74">
        <f>VLOOKUP($A255,FedFundsRates!$A$2:$MM$3000,MATCH(B$2,FedFundsRates!$A$2:$MM$2,0),FALSE)</f>
        <v>1.2033333333333331</v>
      </c>
      <c r="C255" s="74">
        <f>VLOOKUP($A255,NaturalRateMeasures!$A$2:$MK$3000,MATCH(C$2,NaturalRateMeasures!$A$2:$MK$2,0),FALSE)</f>
        <v>0.83333333333333348</v>
      </c>
      <c r="D255" s="74">
        <f>VLOOKUP($A255,InflationTargetMeasures!$A$2:$MM$3000,MATCH(D$2,InflationTargetMeasures!$A$2:$MM$2,0),FALSE)</f>
        <v>2</v>
      </c>
      <c r="E255" s="74">
        <f>VLOOKUP($A255,GapMeasures!$A$2:$LA$3000,MATCH(E$2,GapMeasures!$A$2:$LA$2,0),FALSE)</f>
        <v>0.96666666666666679</v>
      </c>
      <c r="F255" s="74">
        <f>VLOOKUP($A255,InflationMeasures!$A$2:$LN$3000,MATCH(F$2,InflationMeasures!$A$2:$LN$2,0),FALSE)</f>
        <v>1.7288517208105425</v>
      </c>
      <c r="G255" s="23">
        <v>43146</v>
      </c>
      <c r="H255" s="22">
        <f t="shared" si="3"/>
        <v>3.393277581215814</v>
      </c>
      <c r="I255" s="22">
        <f>VLOOKUP($A255,FedFundsRates!$A$2:$MM$3000,MATCH("FedFundsRate",FedFundsRates!$A$2:$MM$2,0),FALSE)</f>
        <v>1.4466666666666665</v>
      </c>
    </row>
    <row r="256" spans="1:9" x14ac:dyDescent="0.3">
      <c r="A256" s="1">
        <v>43235</v>
      </c>
      <c r="B256" s="74">
        <f>VLOOKUP($A256,FedFundsRates!$A$2:$MM$3000,MATCH(B$2,FedFundsRates!$A$2:$MM$2,0),FALSE)</f>
        <v>1.4466666666666665</v>
      </c>
      <c r="C256" s="74">
        <f>VLOOKUP($A256,NaturalRateMeasures!$A$2:$MK$3000,MATCH(C$2,NaturalRateMeasures!$A$2:$MK$2,0),FALSE)</f>
        <v>0.875</v>
      </c>
      <c r="D256" s="74">
        <f>VLOOKUP($A256,InflationTargetMeasures!$A$2:$MM$3000,MATCH(D$2,InflationTargetMeasures!$A$2:$MM$2,0),FALSE)</f>
        <v>2</v>
      </c>
      <c r="E256" s="74">
        <f>VLOOKUP($A256,GapMeasures!$A$2:$LA$3000,MATCH(E$2,GapMeasures!$A$2:$LA$2,0),FALSE)</f>
        <v>1.0666666666666647</v>
      </c>
      <c r="F256" s="74">
        <f>VLOOKUP($A256,InflationMeasures!$A$2:$LN$3000,MATCH(F$2,InflationMeasures!$A$2:$LN$2,0),FALSE)</f>
        <v>1.9334608950020593</v>
      </c>
      <c r="G256" s="23">
        <v>43235</v>
      </c>
      <c r="H256" s="22">
        <f t="shared" si="3"/>
        <v>3.8418580091697536</v>
      </c>
      <c r="I256" s="22">
        <f>VLOOKUP($A256,FedFundsRates!$A$2:$MM$3000,MATCH("FedFundsRate",FedFundsRates!$A$2:$MM$2,0),FALSE)</f>
        <v>1.7366666666666666</v>
      </c>
    </row>
    <row r="257" spans="1:9" x14ac:dyDescent="0.3">
      <c r="A257" s="1">
        <v>43327</v>
      </c>
      <c r="B257" s="74">
        <f>VLOOKUP($A257,FedFundsRates!$A$2:$MM$3000,MATCH(B$2,FedFundsRates!$A$2:$MM$2,0),FALSE)</f>
        <v>1.7366666666666666</v>
      </c>
      <c r="C257" s="74">
        <f>VLOOKUP($A257,NaturalRateMeasures!$A$2:$MK$3000,MATCH(C$2,NaturalRateMeasures!$A$2:$MK$2,0),FALSE)</f>
        <v>0.95833333333333348</v>
      </c>
      <c r="D257" s="74">
        <f>VLOOKUP($A257,InflationTargetMeasures!$A$2:$MM$3000,MATCH(D$2,InflationTargetMeasures!$A$2:$MM$2,0),FALSE)</f>
        <v>2</v>
      </c>
      <c r="E257" s="74">
        <f>VLOOKUP($A257,GapMeasures!$A$2:$LA$3000,MATCH(E$2,GapMeasures!$A$2:$LA$2,0),FALSE)</f>
        <v>1.3666666666666645</v>
      </c>
      <c r="F257" s="74">
        <f>VLOOKUP($A257,InflationMeasures!$A$2:$LN$3000,MATCH(F$2,InflationMeasures!$A$2:$LN$2,0),FALSE)</f>
        <v>1.9506007610638809</v>
      </c>
      <c r="G257" s="23">
        <v>43327</v>
      </c>
      <c r="H257" s="22">
        <f t="shared" si="3"/>
        <v>4.2509011415958193</v>
      </c>
      <c r="I257" s="22">
        <f>VLOOKUP($A257,FedFundsRates!$A$2:$MM$3000,MATCH("FedFundsRate",FedFundsRates!$A$2:$MM$2,0),FALSE)</f>
        <v>1.9233333333333331</v>
      </c>
    </row>
    <row r="258" spans="1:9" x14ac:dyDescent="0.3">
      <c r="A258" s="1">
        <v>43419</v>
      </c>
      <c r="B258" s="74">
        <f>VLOOKUP($A258,FedFundsRates!$A$2:$MM$3000,MATCH(B$2,FedFundsRates!$A$2:$MM$2,0),FALSE)</f>
        <v>1.9233333333333331</v>
      </c>
      <c r="C258" s="74">
        <f>VLOOKUP($A258,NaturalRateMeasures!$A$2:$MK$3000,MATCH(C$2,NaturalRateMeasures!$A$2:$MK$2,0),FALSE)</f>
        <v>0.83333333333333348</v>
      </c>
      <c r="D258" s="74">
        <f>VLOOKUP($A258,InflationTargetMeasures!$A$2:$MM$3000,MATCH(D$2,InflationTargetMeasures!$A$2:$MM$2,0),FALSE)</f>
        <v>2</v>
      </c>
      <c r="E258" s="74">
        <f>VLOOKUP($A258,GapMeasures!$A$2:$LA$3000,MATCH(E$2,GapMeasures!$A$2:$LA$2,0),FALSE)</f>
        <v>1.0999999999999988</v>
      </c>
      <c r="F258" s="74">
        <f>VLOOKUP($A258,InflationMeasures!$A$2:$LN$3000,MATCH(F$2,InflationMeasures!$A$2:$LN$2,0),FALSE)</f>
        <v>1.9727945270861635</v>
      </c>
      <c r="G258" s="23">
        <v>43419</v>
      </c>
      <c r="H258" s="22">
        <f t="shared" si="3"/>
        <v>3.8925251239625775</v>
      </c>
      <c r="I258" s="22">
        <f>VLOOKUP($A258,FedFundsRates!$A$2:$MM$3000,MATCH("FedFundsRate",FedFundsRates!$A$2:$MM$2,0),FALSE)</f>
        <v>2.2200000000000002</v>
      </c>
    </row>
    <row r="259" spans="1:9" x14ac:dyDescent="0.3">
      <c r="A259" s="1">
        <v>43511</v>
      </c>
      <c r="B259" s="74">
        <f>VLOOKUP($A259,FedFundsRates!$A$2:$MM$3000,MATCH(B$2,FedFundsRates!$A$2:$MM$2,0),FALSE)</f>
        <v>2.2200000000000002</v>
      </c>
      <c r="C259" s="74">
        <f>VLOOKUP($A259,NaturalRateMeasures!$A$2:$MK$3000,MATCH(C$2,NaturalRateMeasures!$A$2:$MK$2,0),FALSE)</f>
        <v>0.75</v>
      </c>
      <c r="D259" s="74">
        <f>VLOOKUP($A259,InflationTargetMeasures!$A$2:$MM$3000,MATCH(D$2,InflationTargetMeasures!$A$2:$MM$2,0),FALSE)</f>
        <v>2</v>
      </c>
      <c r="E259" s="74">
        <f>VLOOKUP($A259,GapMeasures!$A$2:$LA$3000,MATCH(E$2,GapMeasures!$A$2:$LA$2,0),FALSE)</f>
        <v>0.89999999999999947</v>
      </c>
      <c r="F259" s="74">
        <f>VLOOKUP($A259,InflationMeasures!$A$2:$LN$3000,MATCH(F$2,InflationMeasures!$A$2:$LN$2,0),FALSE)</f>
        <v>1.7350407082444175</v>
      </c>
      <c r="G259" s="23">
        <v>43511</v>
      </c>
      <c r="H259" s="22">
        <f t="shared" si="3"/>
        <v>3.2525610623666257</v>
      </c>
      <c r="I259" s="22">
        <f>VLOOKUP($A259,FedFundsRates!$A$2:$MM$3000,MATCH("FedFundsRate",FedFundsRates!$A$2:$MM$2,0),FALSE)</f>
        <v>2.4033333333333333</v>
      </c>
    </row>
    <row r="260" spans="1:9" x14ac:dyDescent="0.3">
      <c r="A260" s="1">
        <v>43600</v>
      </c>
      <c r="B260" s="74">
        <f>VLOOKUP($A260,FedFundsRates!$A$2:$MM$3000,MATCH(B$2,FedFundsRates!$A$2:$MM$2,0),FALSE)</f>
        <v>2.4033333333333333</v>
      </c>
      <c r="C260" s="74">
        <f>VLOOKUP($A260,NaturalRateMeasures!$A$2:$MK$3000,MATCH(C$2,NaturalRateMeasures!$A$2:$MK$2,0),FALSE)</f>
        <v>0.58333333333333348</v>
      </c>
      <c r="D260" s="74">
        <f>VLOOKUP($A260,InflationTargetMeasures!$A$2:$MM$3000,MATCH(D$2,InflationTargetMeasures!$A$2:$MM$2,0),FALSE)</f>
        <v>2</v>
      </c>
      <c r="E260" s="74">
        <f>VLOOKUP($A260,GapMeasures!$A$2:$LA$3000,MATCH(E$2,GapMeasures!$A$2:$LA$2,0),FALSE)</f>
        <v>1.2000000000000002</v>
      </c>
      <c r="F260" s="74">
        <f>VLOOKUP($A260,InflationMeasures!$A$2:$LN$3000,MATCH(F$2,InflationMeasures!$A$2:$LN$2,0),FALSE)</f>
        <v>1.6186573104932434</v>
      </c>
      <c r="G260" s="23">
        <v>43600</v>
      </c>
      <c r="H260" s="22">
        <f t="shared" si="3"/>
        <v>3.2113192990731987</v>
      </c>
      <c r="I260" s="22">
        <f>VLOOKUP($A260,FedFundsRates!$A$2:$MM$3000,MATCH("FedFundsRate",FedFundsRates!$A$2:$MM$2,0),FALSE)</f>
        <v>2.3966666666666669</v>
      </c>
    </row>
    <row r="261" spans="1:9" x14ac:dyDescent="0.3">
      <c r="A261" s="1">
        <v>43692</v>
      </c>
      <c r="B261" s="74">
        <f>VLOOKUP($A261,FedFundsRates!$A$2:$MM$3000,MATCH(B$2,FedFundsRates!$A$2:$MM$2,0),FALSE)</f>
        <v>2.3966666666666669</v>
      </c>
      <c r="C261" s="74">
        <f>VLOOKUP($A261,NaturalRateMeasures!$A$2:$MK$3000,MATCH(C$2,NaturalRateMeasures!$A$2:$MK$2,0),FALSE)</f>
        <v>0.5</v>
      </c>
      <c r="D261" s="74">
        <f>VLOOKUP($A261,InflationTargetMeasures!$A$2:$MM$3000,MATCH(D$2,InflationTargetMeasures!$A$2:$MM$2,0),FALSE)</f>
        <v>2</v>
      </c>
      <c r="E261" s="74">
        <f>VLOOKUP($A261,GapMeasures!$A$2:$LA$3000,MATCH(E$2,GapMeasures!$A$2:$LA$2,0),FALSE)</f>
        <v>1.1333333333333337</v>
      </c>
      <c r="F261" s="74">
        <f>VLOOKUP($A261,InflationMeasures!$A$2:$LN$3000,MATCH(F$2,InflationMeasures!$A$2:$LN$2,0),FALSE)</f>
        <v>1.6722833966848372</v>
      </c>
      <c r="G261" s="23">
        <v>43692</v>
      </c>
      <c r="H261" s="22">
        <f t="shared" ref="H261:H262" si="4">$L$29*B261 + (1-$L$29)*(C261+D261+1.5*(F261-D261)+$L$31*E261)</f>
        <v>3.1417584283605895</v>
      </c>
      <c r="I261" s="22">
        <f>VLOOKUP($A261,FedFundsRates!$A$2:$MM$3000,MATCH("FedFundsRate",FedFundsRates!$A$2:$MM$2,0),FALSE)</f>
        <v>2.19</v>
      </c>
    </row>
    <row r="262" spans="1:9" x14ac:dyDescent="0.3">
      <c r="A262" s="1">
        <v>43784</v>
      </c>
      <c r="B262" s="74">
        <f>VLOOKUP($A262,FedFundsRates!$A$2:$MM$3000,MATCH(B$2,FedFundsRates!$A$2:$MM$2,0),FALSE)</f>
        <v>2.19</v>
      </c>
      <c r="C262" s="74">
        <f>VLOOKUP($A262,NaturalRateMeasures!$A$2:$MK$3000,MATCH(C$2,NaturalRateMeasures!$A$2:$MK$2,0),FALSE)</f>
        <v>0.5</v>
      </c>
      <c r="D262" s="74">
        <f>VLOOKUP($A262,InflationTargetMeasures!$A$2:$MM$3000,MATCH(D$2,InflationTargetMeasures!$A$2:$MM$2,0),FALSE)</f>
        <v>2</v>
      </c>
      <c r="E262" s="74">
        <f>VLOOKUP($A262,GapMeasures!$A$2:$LA$3000,MATCH(E$2,GapMeasures!$A$2:$LA$2,0),FALSE)</f>
        <v>1.0333333333333323</v>
      </c>
      <c r="F262" s="74">
        <f>VLOOKUP($A262,InflationMeasures!$A$2:$LN$3000,MATCH(F$2,InflationMeasures!$A$2:$LN$2,0),FALSE)</f>
        <v>1.5553085264061073</v>
      </c>
      <c r="G262" s="23">
        <v>43784</v>
      </c>
      <c r="H262" s="22">
        <f t="shared" si="4"/>
        <v>2.8662961229424933</v>
      </c>
      <c r="I262" s="22">
        <f>VLOOKUP($A262,FedFundsRates!$A$2:$MM$3000,MATCH("FedFundsRate",FedFundsRates!$A$2:$MM$2,0),FALSE)</f>
        <v>1.6433333333333333</v>
      </c>
    </row>
    <row r="263" spans="1:9" x14ac:dyDescent="0.3">
      <c r="A263" s="1">
        <v>43876</v>
      </c>
      <c r="B263" s="74">
        <f>VLOOKUP($A263,FedFundsRates!$A$2:$MM$3000,MATCH(B$2,FedFundsRates!$A$2:$MM$2,0),FALSE)</f>
        <v>1.6433333333333333</v>
      </c>
      <c r="C263" s="74">
        <f>VLOOKUP($A263,NaturalRateMeasures!$A$2:$MK$3000,MATCH(C$2,NaturalRateMeasures!$A$2:$MK$2,0),FALSE)</f>
        <v>0.5</v>
      </c>
      <c r="D263" s="74">
        <f>VLOOKUP($A263,InflationTargetMeasures!$A$2:$MM$3000,MATCH(D$2,InflationTargetMeasures!$A$2:$MM$2,0),FALSE)</f>
        <v>2</v>
      </c>
      <c r="E263" s="74">
        <f>VLOOKUP($A263,GapMeasures!$A$2:$LA$3000,MATCH(E$2,GapMeasures!$A$2:$LA$2,0),FALSE)</f>
        <v>0.56666666666666554</v>
      </c>
      <c r="F263" s="74">
        <f>VLOOKUP($A263,InflationMeasures!$A$2:$LN$3000,MATCH(F$2,InflationMeasures!$A$2:$LN$2,0),FALSE)</f>
        <v>1.6054154850238866</v>
      </c>
      <c r="G263" s="23">
        <v>43876</v>
      </c>
      <c r="H263" s="22">
        <f t="shared" ref="H263" si="5">$L$29*B263 + (1-$L$29)*(C263+D263+1.5*(F263-D263)+$L$31*E263)</f>
        <v>2.4747898942024955</v>
      </c>
      <c r="I263" s="22">
        <f>VLOOKUP($A263,FedFundsRates!$A$2:$MM$3000,MATCH("FedFundsRate",FedFundsRates!$A$2:$MM$2,0),FALSE)</f>
        <v>1.26</v>
      </c>
    </row>
    <row r="264" spans="1:9" x14ac:dyDescent="0.3">
      <c r="A264" s="1">
        <v>43966</v>
      </c>
      <c r="B264" s="74">
        <f>VLOOKUP($A264,FedFundsRates!$A$2:$MM$3000,MATCH(B$2,FedFundsRates!$A$2:$MM$2,0),FALSE)</f>
        <v>1.26</v>
      </c>
      <c r="C264" s="74">
        <f>VLOOKUP($A264,NaturalRateMeasures!$A$2:$MK$3000,MATCH(C$2,NaturalRateMeasures!$A$2:$MK$2,0),FALSE)</f>
        <v>0.5</v>
      </c>
      <c r="D264" s="74">
        <f>VLOOKUP($A264,InflationTargetMeasures!$A$2:$MM$3000,MATCH(D$2,InflationTargetMeasures!$A$2:$MM$2,0),FALSE)</f>
        <v>2</v>
      </c>
      <c r="E264" s="74">
        <f>VLOOKUP($A264,GapMeasures!$A$2:$LA$3000,MATCH(E$2,GapMeasures!$A$2:$LA$2,0),FALSE)</f>
        <v>-17.716666666666669</v>
      </c>
      <c r="F264" s="74">
        <f>VLOOKUP($A264,InflationMeasures!$A$2:$LN$3000,MATCH(F$2,InflationMeasures!$A$2:$LN$2,0),FALSE)</f>
        <v>0.98841370239270976</v>
      </c>
      <c r="G264" s="23">
        <v>43966</v>
      </c>
      <c r="H264" s="22">
        <f t="shared" ref="H264" si="6">$L$29*B264 + (1-$L$29)*(C264+D264+1.5*(F264-D264)+$L$31*E264)</f>
        <v>-16.734046113077603</v>
      </c>
      <c r="I264" s="22">
        <f>VLOOKUP($A264,FedFundsRates!$A$2:$MM$3000,MATCH("FedFundsRate",FedFundsRates!$A$2:$MM$2,0),FALSE)</f>
        <v>0.06</v>
      </c>
    </row>
    <row r="265" spans="1:9" x14ac:dyDescent="0.3">
      <c r="A265" s="1">
        <v>44058</v>
      </c>
      <c r="B265" s="74">
        <f>VLOOKUP($A265,FedFundsRates!$A$2:$MM$3000,MATCH(B$2,FedFundsRates!$A$2:$MM$2,0),FALSE)</f>
        <v>0.06</v>
      </c>
      <c r="C265" s="74">
        <f>VLOOKUP($A265,NaturalRateMeasures!$A$2:$MK$3000,MATCH(C$2,NaturalRateMeasures!$A$2:$MK$2,0),FALSE)</f>
        <v>0.5</v>
      </c>
      <c r="D265" s="74">
        <f>VLOOKUP($A265,InflationTargetMeasures!$A$2:$MM$3000,MATCH(D$2,InflationTargetMeasures!$A$2:$MM$2,0),FALSE)</f>
        <v>2</v>
      </c>
      <c r="E265" s="74">
        <f>VLOOKUP($A265,GapMeasures!$A$2:$LA$3000,MATCH(E$2,GapMeasures!$A$2:$LA$2,0),FALSE)</f>
        <v>-9.3666666666666689</v>
      </c>
      <c r="F265" s="74">
        <f>VLOOKUP($A265,InflationMeasures!$A$2:$LN$3000,MATCH(F$2,InflationMeasures!$A$2:$LN$2,0),FALSE)</f>
        <v>1.3624582060645762</v>
      </c>
      <c r="G265" s="23">
        <v>44058</v>
      </c>
      <c r="H265" s="22">
        <f t="shared" ref="H265" si="7">$L$29*B265 + (1-$L$29)*(C265+D265+1.5*(F265-D265)+$L$31*E265)</f>
        <v>-7.822979357569805</v>
      </c>
      <c r="I265" s="22">
        <f>VLOOKUP($A265,FedFundsRates!$A$2:$MM$3000,MATCH("FedFundsRate",FedFundsRates!$A$2:$MM$2,0),FALSE)</f>
        <v>9.3333333333333338E-2</v>
      </c>
    </row>
    <row r="266" spans="1:9" x14ac:dyDescent="0.3">
      <c r="A266" s="1">
        <v>44150</v>
      </c>
      <c r="B266" s="74">
        <f>VLOOKUP($A266,FedFundsRates!$A$2:$MM$3000,MATCH(B$2,FedFundsRates!$A$2:$MM$2,0),FALSE)</f>
        <v>9.3333333333333338E-2</v>
      </c>
      <c r="C266" s="74">
        <f>VLOOKUP($A266,NaturalRateMeasures!$A$2:$MK$3000,MATCH(C$2,NaturalRateMeasures!$A$2:$MK$2,0),FALSE)</f>
        <v>0.5</v>
      </c>
      <c r="D266" s="74">
        <f>VLOOKUP($A266,InflationTargetMeasures!$A$2:$MM$3000,MATCH(D$2,InflationTargetMeasures!$A$2:$MM$2,0),FALSE)</f>
        <v>2</v>
      </c>
      <c r="E266" s="74">
        <f>VLOOKUP($A266,GapMeasures!$A$2:$LA$3000,MATCH(E$2,GapMeasures!$A$2:$LA$2,0),FALSE)</f>
        <v>-5.3333333333333339</v>
      </c>
      <c r="F266" s="74">
        <f>VLOOKUP($A266,InflationMeasures!$A$2:$LN$3000,MATCH(F$2,InflationMeasures!$A$2:$LN$2,0),FALSE)</f>
        <v>1.4613959115481023</v>
      </c>
      <c r="G266" s="23">
        <v>44150</v>
      </c>
      <c r="H266" s="22">
        <f t="shared" ref="H266:H268" si="8">$L$29*B266 + (1-$L$29)*(C266+D266+1.5*(F266-D266)+$L$31*E266)</f>
        <v>-3.6412394660111804</v>
      </c>
      <c r="I266" s="22">
        <f>VLOOKUP($A266,FedFundsRates!$A$2:$MM$3000,MATCH("FedFundsRate",FedFundsRates!$A$2:$MM$2,0),FALSE)</f>
        <v>9.0000000000000011E-2</v>
      </c>
    </row>
    <row r="267" spans="1:9" x14ac:dyDescent="0.3">
      <c r="A267" s="1">
        <v>44242</v>
      </c>
      <c r="B267" s="74">
        <f>VLOOKUP($A267,FedFundsRates!$A$2:$MM$3000,MATCH(B$2,FedFundsRates!$A$2:$MM$2,0),FALSE)</f>
        <v>9.0000000000000011E-2</v>
      </c>
      <c r="C267" s="74">
        <f>VLOOKUP($A267,NaturalRateMeasures!$A$2:$MK$3000,MATCH(C$2,NaturalRateMeasures!$A$2:$MK$2,0),FALSE)</f>
        <v>0.5</v>
      </c>
      <c r="D267" s="74">
        <f>VLOOKUP($A267,InflationTargetMeasures!$A$2:$MM$3000,MATCH(D$2,InflationTargetMeasures!$A$2:$MM$2,0),FALSE)</f>
        <v>2</v>
      </c>
      <c r="E267" s="74">
        <f>VLOOKUP($A267,GapMeasures!$A$2:$LA$3000,MATCH(E$2,GapMeasures!$A$2:$LA$2,0),FALSE)</f>
        <v>-4.3333333333333357</v>
      </c>
      <c r="F267" s="74">
        <f>VLOOKUP($A267,InflationMeasures!$A$2:$LN$3000,MATCH(F$2,InflationMeasures!$A$2:$LN$2,0),FALSE)</f>
        <v>1.7893841345096861</v>
      </c>
      <c r="G267" s="23">
        <v>44242</v>
      </c>
      <c r="H267" s="22">
        <f t="shared" si="8"/>
        <v>-2.1492571315688065</v>
      </c>
      <c r="I267" s="22">
        <f>VLOOKUP($A267,FedFundsRates!$A$2:$MM$3000,MATCH("FedFundsRate",FedFundsRates!$A$2:$MM$2,0),FALSE)</f>
        <v>0.08</v>
      </c>
    </row>
    <row r="268" spans="1:9" x14ac:dyDescent="0.3">
      <c r="A268" s="1">
        <v>44331</v>
      </c>
      <c r="B268" s="74">
        <f>VLOOKUP($A268,FedFundsRates!$A$2:$MM$3000,MATCH(B$2,FedFundsRates!$A$2:$MM$2,0),FALSE)</f>
        <v>0.08</v>
      </c>
      <c r="C268" s="74">
        <f>VLOOKUP($A268,NaturalRateMeasures!$A$2:$MK$3000,MATCH(C$2,NaturalRateMeasures!$A$2:$MK$2,0),FALSE)</f>
        <v>0.5</v>
      </c>
      <c r="D268" s="74">
        <f>VLOOKUP($A268,InflationTargetMeasures!$A$2:$MM$3000,MATCH(D$2,InflationTargetMeasures!$A$2:$MM$2,0),FALSE)</f>
        <v>2</v>
      </c>
      <c r="E268" s="74">
        <f>VLOOKUP($A268,GapMeasures!$A$2:$LA$3000,MATCH(E$2,GapMeasures!$A$2:$LA$2,0),FALSE)</f>
        <v>-3.7666666666666657</v>
      </c>
      <c r="F268" s="74">
        <f>VLOOKUP($A268,InflationMeasures!$A$2:$LN$3000,MATCH(F$2,InflationMeasures!$A$2:$LN$2,0),FALSE)</f>
        <v>3.4294196514077724</v>
      </c>
      <c r="G268" s="23">
        <v>44331</v>
      </c>
      <c r="H268" s="22">
        <f t="shared" si="8"/>
        <v>0.87746281044499241</v>
      </c>
      <c r="I268" s="22">
        <f>VLOOKUP($A268,FedFundsRates!$A$2:$MM$3000,MATCH("FedFundsRate",FedFundsRates!$A$2:$MM$2,0),FALSE)</f>
        <v>7.0000000000000007E-2</v>
      </c>
    </row>
    <row r="269" spans="1:9" x14ac:dyDescent="0.3">
      <c r="A269" s="1">
        <v>44423</v>
      </c>
      <c r="B269" s="74">
        <f>VLOOKUP($A269,FedFundsRates!$A$2:$MM$3000,MATCH(B$2,FedFundsRates!$A$2:$MM$2,0),FALSE)</f>
        <v>7.0000000000000007E-2</v>
      </c>
      <c r="C269" s="74">
        <f>VLOOKUP($A269,NaturalRateMeasures!$A$2:$MK$3000,MATCH(C$2,NaturalRateMeasures!$A$2:$MK$2,0),FALSE)</f>
        <v>0.5</v>
      </c>
      <c r="D269" s="74">
        <f>VLOOKUP($A269,InflationTargetMeasures!$A$2:$MM$3000,MATCH(D$2,InflationTargetMeasures!$A$2:$MM$2,0),FALSE)</f>
        <v>2</v>
      </c>
      <c r="E269" s="74">
        <f>VLOOKUP($A269,GapMeasures!$A$2:$LA$3000,MATCH(E$2,GapMeasures!$A$2:$LA$2,0),FALSE)</f>
        <v>-2.0333333333333332</v>
      </c>
      <c r="F269" s="74">
        <f>VLOOKUP($A269,InflationMeasures!$A$2:$LN$3000,MATCH(F$2,InflationMeasures!$A$2:$LN$2,0),FALSE)</f>
        <v>3.8869929750848353</v>
      </c>
      <c r="G269" s="23">
        <v>44423</v>
      </c>
      <c r="H269" s="22">
        <f t="shared" ref="H269" si="9">$L$29*B269 + (1-$L$29)*(C269+D269+1.5*(F269-D269)+$L$31*E269)</f>
        <v>3.2971561292939198</v>
      </c>
      <c r="I269" s="22">
        <f>VLOOKUP($A269,FedFundsRates!$A$2:$MM$3000,MATCH("FedFundsRate",FedFundsRates!$A$2:$MM$2,0),FALSE)</f>
        <v>9.0000000000000011E-2</v>
      </c>
    </row>
    <row r="270" spans="1:9" x14ac:dyDescent="0.3">
      <c r="A270" s="1">
        <v>44515</v>
      </c>
      <c r="B270" s="74">
        <f>VLOOKUP($A270,FedFundsRates!$A$2:$MM$3000,MATCH(B$2,FedFundsRates!$A$2:$MM$2,0),FALSE)</f>
        <v>9.0000000000000011E-2</v>
      </c>
      <c r="C270" s="74">
        <f>VLOOKUP($A270,NaturalRateMeasures!$A$2:$MK$3000,MATCH(C$2,NaturalRateMeasures!$A$2:$MK$2,0),FALSE)</f>
        <v>0.5</v>
      </c>
      <c r="D270" s="74">
        <f>VLOOKUP($A270,InflationTargetMeasures!$A$2:$MM$3000,MATCH(D$2,InflationTargetMeasures!$A$2:$MM$2,0),FALSE)</f>
        <v>2</v>
      </c>
      <c r="E270" s="74">
        <f>VLOOKUP($A270,GapMeasures!$A$2:$LA$3000,MATCH(E$2,GapMeasures!$A$2:$LA$2,0),FALSE)</f>
        <v>-0.30000000000000071</v>
      </c>
      <c r="F270" s="74">
        <f>VLOOKUP($A270,InflationMeasures!$A$2:$LN$3000,MATCH(F$2,InflationMeasures!$A$2:$LN$2,0),FALSE)</f>
        <v>4.7516300901872865</v>
      </c>
      <c r="G270" s="23">
        <v>44515</v>
      </c>
      <c r="H270" s="22">
        <f t="shared" ref="H270" si="10">$L$29*B270 + (1-$L$29)*(C270+D270+1.5*(F270-D270)+$L$31*E270)</f>
        <v>6.3274451352809287</v>
      </c>
      <c r="I270" s="22">
        <f>VLOOKUP($A270,FedFundsRates!$A$2:$MM$3000,MATCH("FedFundsRate",FedFundsRates!$A$2:$MM$2,0),FALSE)</f>
        <v>0.08</v>
      </c>
    </row>
    <row r="271" spans="1:9" x14ac:dyDescent="0.3">
      <c r="A271" s="1">
        <v>44607</v>
      </c>
      <c r="B271" s="74">
        <f>VLOOKUP($A271,FedFundsRates!$A$2:$MM$3000,MATCH(B$2,FedFundsRates!$A$2:$MM$2,0),FALSE)</f>
        <v>0.08</v>
      </c>
      <c r="C271" s="74">
        <f>VLOOKUP($A271,NaturalRateMeasures!$A$2:$MK$3000,MATCH(C$2,NaturalRateMeasures!$A$2:$MK$2,0),FALSE)</f>
        <v>0.41666666666666652</v>
      </c>
      <c r="D271" s="74">
        <f>VLOOKUP($A271,InflationTargetMeasures!$A$2:$MM$3000,MATCH(D$2,InflationTargetMeasures!$A$2:$MM$2,0),FALSE)</f>
        <v>2</v>
      </c>
      <c r="E271" s="74">
        <f>VLOOKUP($A271,GapMeasures!$A$2:$LA$3000,MATCH(E$2,GapMeasures!$A$2:$LA$2,0),FALSE)</f>
        <v>6.6666666666665542E-2</v>
      </c>
      <c r="F271" s="74">
        <f>VLOOKUP($A271,InflationMeasures!$A$2:$LN$3000,MATCH(F$2,InflationMeasures!$A$2:$LN$2,0),FALSE)</f>
        <v>5.4860126398031728</v>
      </c>
      <c r="G271" s="23">
        <v>44607</v>
      </c>
      <c r="H271" s="22">
        <f t="shared" ref="H271" si="11">$L$29*B271 + (1-$L$29)*(C271+D271+1.5*(F271-D271)+$L$31*E271)</f>
        <v>7.7123522930380917</v>
      </c>
      <c r="I271" s="22">
        <f>VLOOKUP($A271,FedFundsRates!$A$2:$MM$3000,MATCH("FedFundsRate",FedFundsRates!$A$2:$MM$2,0),FALSE)</f>
        <v>0.12</v>
      </c>
    </row>
    <row r="272" spans="1:9" x14ac:dyDescent="0.3">
      <c r="A272" s="1">
        <v>44696</v>
      </c>
      <c r="B272" s="74">
        <f>VLOOKUP($A272,FedFundsRates!$A$2:$MM$3000,MATCH(B$2,FedFundsRates!$A$2:$MM$2,0),FALSE)</f>
        <v>0.12</v>
      </c>
      <c r="C272" s="74">
        <f>VLOOKUP($A272,NaturalRateMeasures!$A$2:$MK$3000,MATCH(C$2,NaturalRateMeasures!$A$2:$MK$2,0),FALSE)</f>
        <v>0.45833333333333348</v>
      </c>
      <c r="D272" s="74">
        <f>VLOOKUP($A272,InflationTargetMeasures!$A$2:$MM$3000,MATCH(D$2,InflationTargetMeasures!$A$2:$MM$2,0),FALSE)</f>
        <v>2</v>
      </c>
      <c r="E272" s="74">
        <f>VLOOKUP($A272,GapMeasures!$A$2:$LA$3000,MATCH(E$2,GapMeasures!$A$2:$LA$2,0),FALSE)</f>
        <v>0.43333333333333357</v>
      </c>
      <c r="F272" s="74">
        <f>VLOOKUP($A272,InflationMeasures!$A$2:$LN$3000,MATCH(F$2,InflationMeasures!$A$2:$LN$2,0),FALSE)</f>
        <v>5.2527291413968502</v>
      </c>
      <c r="G272" s="23">
        <v>44696</v>
      </c>
      <c r="H272" s="22">
        <f t="shared" ref="H272" si="12">$L$29*B272 + (1-$L$29)*(C272+D272+1.5*(F272-D272)+$L$31*E272)</f>
        <v>7.7707603787619419</v>
      </c>
      <c r="I272" s="22">
        <f>VLOOKUP($A272,FedFundsRates!$A$2:$MM$3000,MATCH("FedFundsRate",FedFundsRates!$A$2:$MM$2,0),FALSE)</f>
        <v>0.77</v>
      </c>
    </row>
    <row r="273" spans="1:9" x14ac:dyDescent="0.3">
      <c r="A273" s="1">
        <v>44788</v>
      </c>
      <c r="B273" s="74">
        <f>VLOOKUP($A273,FedFundsRates!$A$2:$MM$3000,MATCH(B$2,FedFundsRates!$A$2:$MM$2,0),FALSE)</f>
        <v>0.77</v>
      </c>
      <c r="C273" s="74">
        <f>VLOOKUP($A273,NaturalRateMeasures!$A$2:$MK$3000,MATCH(C$2,NaturalRateMeasures!$A$2:$MK$2,0),FALSE)</f>
        <v>0.5</v>
      </c>
      <c r="D273" s="74">
        <f>VLOOKUP($A273,InflationTargetMeasures!$A$2:$MM$3000,MATCH(D$2,InflationTargetMeasures!$A$2:$MM$2,0),FALSE)</f>
        <v>2</v>
      </c>
      <c r="E273" s="74">
        <f>VLOOKUP($A273,GapMeasures!$A$2:$LA$3000,MATCH(E$2,GapMeasures!$A$2:$LA$2,0),FALSE)</f>
        <v>0.89999999999999947</v>
      </c>
      <c r="F273" s="74">
        <f>VLOOKUP($A273,InflationMeasures!$A$2:$LN$3000,MATCH(F$2,InflationMeasures!$A$2:$LN$2,0),FALSE)</f>
        <v>5.4215544534524041</v>
      </c>
      <c r="G273" s="23">
        <v>44788</v>
      </c>
      <c r="H273" s="22">
        <f t="shared" ref="H273:H278" si="13">$L$29*B273 + (1-$L$29)*(C273+D273+1.5*(F273-D273)+$L$31*E273)</f>
        <v>8.5323316801786042</v>
      </c>
      <c r="I273" s="22">
        <f>VLOOKUP($A273,FedFundsRates!$A$2:$MM$3000,MATCH("FedFundsRate",FedFundsRates!$A$2:$MM$2,0),FALSE)</f>
        <v>2.19</v>
      </c>
    </row>
    <row r="274" spans="1:9" x14ac:dyDescent="0.3">
      <c r="A274" s="1">
        <v>44880</v>
      </c>
      <c r="B274" s="74">
        <f>VLOOKUP($A274,FedFundsRates!$A$2:$MM$3000,MATCH(B$2,FedFundsRates!$A$2:$MM$2,0),FALSE)</f>
        <v>2.19</v>
      </c>
      <c r="C274" s="74">
        <f>VLOOKUP($A274,NaturalRateMeasures!$A$2:$MK$3000,MATCH(C$2,NaturalRateMeasures!$A$2:$MK$2,0),FALSE)</f>
        <v>0.5</v>
      </c>
      <c r="D274" s="74">
        <f>VLOOKUP($A274,InflationTargetMeasures!$A$2:$MM$3000,MATCH(D$2,InflationTargetMeasures!$A$2:$MM$2,0),FALSE)</f>
        <v>2</v>
      </c>
      <c r="E274" s="74">
        <f>VLOOKUP($A274,GapMeasures!$A$2:$LA$3000,MATCH(E$2,GapMeasures!$A$2:$LA$2,0),FALSE)</f>
        <v>0.96666666666666679</v>
      </c>
      <c r="F274" s="74">
        <f>VLOOKUP($A274,InflationMeasures!$A$2:$LN$3000,MATCH(F$2,InflationMeasures!$A$2:$LN$2,0),FALSE)</f>
        <v>5.2877405366338559</v>
      </c>
      <c r="G274" s="23">
        <v>44880</v>
      </c>
      <c r="H274" s="22">
        <f t="shared" si="13"/>
        <v>8.3982774716174511</v>
      </c>
      <c r="I274" s="22">
        <f>VLOOKUP($A274,FedFundsRates!$A$2:$MM$3000,MATCH("FedFundsRate",FedFundsRates!$A$2:$MM$2,0),FALSE)</f>
        <v>3.6533333333333329</v>
      </c>
    </row>
    <row r="275" spans="1:9" x14ac:dyDescent="0.3">
      <c r="A275" s="1">
        <v>44972</v>
      </c>
      <c r="B275" s="74">
        <f>VLOOKUP($A275,FedFundsRates!$A$2:$MM$3000,MATCH(B$2,FedFundsRates!$A$2:$MM$2,0),FALSE)</f>
        <v>3.6533333333333329</v>
      </c>
      <c r="C275" s="74">
        <f>VLOOKUP($A275,NaturalRateMeasures!$A$2:$MK$3000,MATCH(C$2,NaturalRateMeasures!$A$2:$MK$2,0),FALSE)</f>
        <v>0.5</v>
      </c>
      <c r="D275" s="74">
        <f>VLOOKUP($A275,InflationTargetMeasures!$A$2:$MM$3000,MATCH(D$2,InflationTargetMeasures!$A$2:$MM$2,0),FALSE)</f>
        <v>2</v>
      </c>
      <c r="E275" s="74">
        <f>VLOOKUP($A275,GapMeasures!$A$2:$LA$3000,MATCH(E$2,GapMeasures!$A$2:$LA$2,0),FALSE)</f>
        <v>1.0333333333333332</v>
      </c>
      <c r="F275" s="74">
        <f>VLOOKUP($A275,InflationMeasures!$A$2:$LN$3000,MATCH(F$2,InflationMeasures!$A$2:$LN$2,0),FALSE)</f>
        <v>4.9087073025255723</v>
      </c>
      <c r="G275" s="23">
        <v>44972</v>
      </c>
      <c r="H275" s="22">
        <f t="shared" si="13"/>
        <v>7.8963942871216917</v>
      </c>
      <c r="I275" s="22">
        <f>VLOOKUP($A275,FedFundsRates!$A$2:$MM$3000,MATCH("FedFundsRate",FedFundsRates!$A$2:$MM$2,0),FALSE)</f>
        <v>4.5166666666666666</v>
      </c>
    </row>
    <row r="276" spans="1:9" x14ac:dyDescent="0.3">
      <c r="A276" s="1">
        <v>45061</v>
      </c>
      <c r="B276" s="74">
        <f>VLOOKUP($A276,FedFundsRates!$A$2:$MM$3000,MATCH(B$2,FedFundsRates!$A$2:$MM$2,0),FALSE)</f>
        <v>4.5166666666666666</v>
      </c>
      <c r="C276" s="74">
        <f>VLOOKUP($A276,NaturalRateMeasures!$A$2:$MK$3000,MATCH(C$2,NaturalRateMeasures!$A$2:$MK$2,0),FALSE)</f>
        <v>0.5</v>
      </c>
      <c r="D276" s="74">
        <f>VLOOKUP($A276,InflationTargetMeasures!$A$2:$MM$3000,MATCH(D$2,InflationTargetMeasures!$A$2:$MM$2,0),FALSE)</f>
        <v>2</v>
      </c>
      <c r="E276" s="74">
        <f>VLOOKUP($A276,GapMeasures!$A$2:$LA$3000,MATCH(E$2,GapMeasures!$A$2:$LA$2,0),FALSE)</f>
        <v>1.0333333333333332</v>
      </c>
      <c r="F276" s="74">
        <f>VLOOKUP($A276,InflationMeasures!$A$2:$LN$3000,MATCH(F$2,InflationMeasures!$A$2:$LN$2,0),FALSE)</f>
        <v>4.7090803525872138</v>
      </c>
      <c r="G276" s="23">
        <v>45061</v>
      </c>
      <c r="H276" s="22">
        <f t="shared" si="13"/>
        <v>7.5969538622141535</v>
      </c>
      <c r="I276" s="22">
        <f>VLOOKUP($A276,FedFundsRates!$A$2:$MM$3000,MATCH("FedFundsRate",FedFundsRates!$A$2:$MM$2,0),FALSE)</f>
        <v>4.99</v>
      </c>
    </row>
    <row r="277" spans="1:9" x14ac:dyDescent="0.3">
      <c r="A277" s="1">
        <v>45153</v>
      </c>
      <c r="B277" s="74">
        <f>VLOOKUP($A277,FedFundsRates!$A$2:$MM$3000,MATCH(B$2,FedFundsRates!$A$2:$MM$2,0),FALSE)</f>
        <v>4.99</v>
      </c>
      <c r="C277" s="74">
        <f>VLOOKUP($A277,NaturalRateMeasures!$A$2:$MK$3000,MATCH(C$2,NaturalRateMeasures!$A$2:$MK$2,0),FALSE)</f>
        <v>0.5</v>
      </c>
      <c r="D277" s="74">
        <f>VLOOKUP($A277,InflationTargetMeasures!$A$2:$MM$3000,MATCH(D$2,InflationTargetMeasures!$A$2:$MM$2,0),FALSE)</f>
        <v>2</v>
      </c>
      <c r="E277" s="74">
        <f>VLOOKUP($A277,GapMeasures!$A$2:$LA$3000,MATCH(E$2,GapMeasures!$A$2:$LA$2,0),FALSE)</f>
        <v>0.83333333333333304</v>
      </c>
      <c r="F277" s="74">
        <f>VLOOKUP($A277,InflationMeasures!$A$2:$LN$3000,MATCH(F$2,InflationMeasures!$A$2:$LN$2,0),FALSE)</f>
        <v>3.9345201413059527</v>
      </c>
      <c r="G277" s="23">
        <v>45153</v>
      </c>
      <c r="H277" s="22">
        <f t="shared" si="13"/>
        <v>6.2351135452922621</v>
      </c>
      <c r="I277" s="22">
        <f>VLOOKUP($A277,FedFundsRates!$A$2:$MM$3000,MATCH("FedFundsRate",FedFundsRates!$A$2:$MM$2,0),FALSE)</f>
        <v>5.26</v>
      </c>
    </row>
    <row r="278" spans="1:9" x14ac:dyDescent="0.3">
      <c r="A278" s="1">
        <v>45245</v>
      </c>
      <c r="B278" s="74">
        <f>VLOOKUP($A278,FedFundsRates!$A$2:$MM$3000,MATCH(B$2,FedFundsRates!$A$2:$MM$2,0),FALSE)</f>
        <v>5.26</v>
      </c>
      <c r="C278" s="74">
        <f>VLOOKUP($A278,NaturalRateMeasures!$A$2:$MK$3000,MATCH(C$2,NaturalRateMeasures!$A$2:$MK$2,0),FALSE)</f>
        <v>0.5</v>
      </c>
      <c r="D278" s="74">
        <f>VLOOKUP($A278,InflationTargetMeasures!$A$2:$MM$3000,MATCH(D$2,InflationTargetMeasures!$A$2:$MM$2,0),FALSE)</f>
        <v>2</v>
      </c>
      <c r="E278" s="74">
        <f>VLOOKUP($A278,GapMeasures!$A$2:$LA$3000,MATCH(E$2,GapMeasures!$A$2:$LA$2,0),FALSE)</f>
        <v>0.50000000000000089</v>
      </c>
      <c r="F278" s="74">
        <f>VLOOKUP($A278,InflationMeasures!$A$2:$LN$3000,MATCH(F$2,InflationMeasures!$A$2:$LN$2,0),FALSE)</f>
        <v>3.4064679989360247</v>
      </c>
      <c r="G278" s="23">
        <v>45245</v>
      </c>
      <c r="H278" s="22">
        <f t="shared" si="13"/>
        <v>5.1097019984040379</v>
      </c>
      <c r="I278" s="22">
        <f>VLOOKUP($A278,FedFundsRates!$A$2:$MM$3000,MATCH("FedFundsRate",FedFundsRates!$A$2:$MM$2,0),FALSE)</f>
        <v>5.33</v>
      </c>
    </row>
    <row r="279" spans="1:9" x14ac:dyDescent="0.3">
      <c r="A279" s="1">
        <v>45337</v>
      </c>
      <c r="B279" s="74">
        <f>VLOOKUP($A279,FedFundsRates!$A$2:$MM$3000,MATCH(B$2,FedFundsRates!$A$2:$MM$2,0),FALSE)</f>
        <v>5.33</v>
      </c>
      <c r="C279" s="74">
        <f>VLOOKUP($A279,NaturalRateMeasures!$A$2:$MK$3000,MATCH(C$2,NaturalRateMeasures!$A$2:$MK$2,0),FALSE)</f>
        <v>0.54166666666666652</v>
      </c>
      <c r="D279" s="74">
        <f>VLOOKUP($A279,InflationTargetMeasures!$A$2:$MM$3000,MATCH(D$2,InflationTargetMeasures!$A$2:$MM$2,0),FALSE)</f>
        <v>2</v>
      </c>
      <c r="E279" s="74">
        <f>VLOOKUP($A279,GapMeasures!$A$2:$LA$3000,MATCH(E$2,GapMeasures!$A$2:$LA$2,0),FALSE)</f>
        <v>0.43333333333333268</v>
      </c>
      <c r="F279" s="74">
        <f>VLOOKUP($A279,InflationMeasures!$A$2:$LN$3000,MATCH(F$2,InflationMeasures!$A$2:$LN$2,0),FALSE)</f>
        <v>3.1829946115660368</v>
      </c>
      <c r="G279" s="23">
        <v>45337</v>
      </c>
      <c r="H279" s="22">
        <f t="shared" ref="H279" si="14">$L$29*B279 + (1-$L$29)*(C279+D279+1.5*(F279-D279)+$L$31*E279)</f>
        <v>4.7494919173490544</v>
      </c>
      <c r="I279" s="22">
        <f>VLOOKUP($A279,FedFundsRates!$A$2:$MM$3000,MATCH("FedFundsRate",FedFundsRates!$A$2:$MM$2,0),FALSE)</f>
        <v>5.33</v>
      </c>
    </row>
    <row r="280" spans="1:9" x14ac:dyDescent="0.3">
      <c r="A280" s="1">
        <v>45427</v>
      </c>
      <c r="B280" s="74">
        <f>VLOOKUP($A280,FedFundsRates!$A$2:$MM$3000,MATCH(B$2,FedFundsRates!$A$2:$MM$2,0),FALSE)</f>
        <v>5.33</v>
      </c>
      <c r="C280" s="74">
        <f>VLOOKUP($A280,NaturalRateMeasures!$A$2:$MK$3000,MATCH(C$2,NaturalRateMeasures!$A$2:$MK$2,0),FALSE)</f>
        <v>0.6875</v>
      </c>
      <c r="D280" s="74">
        <f>VLOOKUP($A280,InflationTargetMeasures!$A$2:$MM$3000,MATCH(D$2,InflationTargetMeasures!$A$2:$MM$2,0),FALSE)</f>
        <v>2</v>
      </c>
      <c r="E280" s="74">
        <f>VLOOKUP($A280,GapMeasures!$A$2:$LA$3000,MATCH(E$2,GapMeasures!$A$2:$LA$2,0),FALSE)</f>
        <v>0.23333333333333339</v>
      </c>
      <c r="F280" s="74">
        <f>VLOOKUP($A280,InflationMeasures!$A$2:$LN$3000,MATCH(F$2,InflationMeasures!$A$2:$LN$2,0),FALSE)</f>
        <v>2.8690969275878553</v>
      </c>
      <c r="G280" s="23">
        <v>45427</v>
      </c>
      <c r="H280" s="22">
        <f t="shared" ref="H280" si="15">$L$29*B280 + (1-$L$29)*(C280+D280+1.5*(F280-D280)+$L$31*E280)</f>
        <v>4.2244787247151159</v>
      </c>
      <c r="I280" s="22">
        <f>VLOOKUP($A280,FedFundsRates!$A$2:$MM$3000,MATCH("FedFundsRate",FedFundsRates!$A$2:$MM$2,0),FALSE)</f>
        <v>5.33</v>
      </c>
    </row>
    <row r="281" spans="1:9" x14ac:dyDescent="0.3">
      <c r="A281" s="1">
        <v>45519</v>
      </c>
      <c r="B281" s="74">
        <f>VLOOKUP($A281,FedFundsRates!$A$2:$MM$3000,MATCH(B$2,FedFundsRates!$A$2:$MM$2,0),FALSE)</f>
        <v>5.33</v>
      </c>
      <c r="C281" s="74">
        <f>VLOOKUP($A281,NaturalRateMeasures!$A$2:$MK$3000,MATCH(C$2,NaturalRateMeasures!$A$2:$MK$2,0),FALSE)</f>
        <v>0.83333333333333348</v>
      </c>
      <c r="D281" s="74">
        <f>VLOOKUP($A281,InflationTargetMeasures!$A$2:$MM$3000,MATCH(D$2,InflationTargetMeasures!$A$2:$MM$2,0),FALSE)</f>
        <v>2</v>
      </c>
      <c r="E281" s="74">
        <f>VLOOKUP($A281,GapMeasures!$A$2:$LA$3000,MATCH(E$2,GapMeasures!$A$2:$LA$2,0),FALSE)</f>
        <v>-0.13333333333333464</v>
      </c>
      <c r="F281" s="74">
        <f>VLOOKUP($A281,InflationMeasures!$A$2:$LN$3000,MATCH(F$2,InflationMeasures!$A$2:$LN$2,0),FALSE)</f>
        <v>2.8494120791020983</v>
      </c>
      <c r="G281" s="23">
        <v>45519</v>
      </c>
      <c r="H281" s="22">
        <f t="shared" ref="H281" si="16">$L$29*B281 + (1-$L$29)*(C281+D281+1.5*(F281-D281)+$L$31*E281)</f>
        <v>3.9741181186531467</v>
      </c>
      <c r="I281" s="22">
        <f>VLOOKUP($A281,FedFundsRates!$A$2:$MM$3000,MATCH("FedFundsRate",FedFundsRates!$A$2:$MM$2,0),FALSE)</f>
        <v>5.2633333333333328</v>
      </c>
    </row>
    <row r="282" spans="1:9" x14ac:dyDescent="0.3">
      <c r="A282" s="1">
        <v>45611</v>
      </c>
      <c r="B282" s="74">
        <f>VLOOKUP($A282,FedFundsRates!$A$2:$MM$3000,MATCH(B$2,FedFundsRates!$A$2:$MM$2,0),FALSE)</f>
        <v>5.2633333333333328</v>
      </c>
      <c r="C282" s="74">
        <f>VLOOKUP($A282,NaturalRateMeasures!$A$2:$MK$3000,MATCH(C$2,NaturalRateMeasures!$A$2:$MK$2,0),FALSE)</f>
        <v>0.95833333333333348</v>
      </c>
      <c r="D282" s="74">
        <f>VLOOKUP($A282,InflationTargetMeasures!$A$2:$MM$3000,MATCH(D$2,InflationTargetMeasures!$A$2:$MM$2,0),FALSE)</f>
        <v>2</v>
      </c>
      <c r="E282" s="74">
        <f>VLOOKUP($A282,GapMeasures!$A$2:$LA$3000,MATCH(E$2,GapMeasures!$A$2:$LA$2,0),FALSE)</f>
        <v>-6.6666666666668206E-2</v>
      </c>
      <c r="F282" s="74">
        <f>VLOOKUP($A282,InflationMeasures!$A$2:$LN$3000,MATCH(F$2,InflationMeasures!$A$2:$LN$2,0),FALSE)</f>
        <v>2.8942935616904419</v>
      </c>
      <c r="G282" s="23">
        <v>45611</v>
      </c>
      <c r="H282" s="22">
        <f t="shared" ref="H282" si="17">$L$29*B282 + (1-$L$29)*(C282+D282+1.5*(F282-D282)+$L$31*E282)</f>
        <v>4.2331070092023282</v>
      </c>
      <c r="I282" s="22">
        <f>VLOOKUP($A282,FedFundsRates!$A$2:$MM$3000,MATCH("FedFundsRate",FedFundsRates!$A$2:$MM$2,0),FALSE)</f>
        <v>4.6499999999999995</v>
      </c>
    </row>
    <row r="283" spans="1:9" x14ac:dyDescent="0.3">
      <c r="A283" s="1">
        <v>45703</v>
      </c>
      <c r="B283" s="74">
        <f>VLOOKUP($A283,FedFundsRates!$A$2:$MM$3000,MATCH(B$2,FedFundsRates!$A$2:$MM$2,0),FALSE)</f>
        <v>4.6499999999999995</v>
      </c>
      <c r="C283" s="74">
        <f>VLOOKUP($A283,NaturalRateMeasures!$A$2:$MK$3000,MATCH(C$2,NaturalRateMeasures!$A$2:$MK$2,0),FALSE)</f>
        <v>1</v>
      </c>
      <c r="D283" s="74">
        <f>VLOOKUP($A283,InflationTargetMeasures!$A$2:$MM$3000,MATCH(D$2,InflationTargetMeasures!$A$2:$MM$2,0),FALSE)</f>
        <v>2</v>
      </c>
      <c r="E283" s="74">
        <f>VLOOKUP($A283,GapMeasures!$A$2:$LA$3000,MATCH(E$2,GapMeasures!$A$2:$LA$2,0),FALSE)</f>
        <v>-6.666666666666643E-2</v>
      </c>
      <c r="F283" s="74">
        <f>VLOOKUP($A283,InflationMeasures!$A$2:$LN$3000,MATCH(F$2,InflationMeasures!$A$2:$LN$2,0),FALSE)</f>
        <v>2.731997763084304</v>
      </c>
      <c r="G283" s="23">
        <v>45703</v>
      </c>
      <c r="H283" s="22">
        <f t="shared" ref="H283" si="18">$L$29*B283 + (1-$L$29)*(C283+D283+1.5*(F283-D283)+$L$31*E283)</f>
        <v>4.0313299779597891</v>
      </c>
      <c r="I283" s="22">
        <f>VLOOKUP($A283,FedFundsRates!$A$2:$MM$3000,MATCH("FedFundsRate",FedFundsRates!$A$2:$MM$2,0),FALSE)</f>
        <v>4.33</v>
      </c>
    </row>
    <row r="284" spans="1:9" x14ac:dyDescent="0.3">
      <c r="A284" s="1">
        <v>45792</v>
      </c>
      <c r="B284" s="74">
        <f>VLOOKUP($A284,FedFundsRates!$A$2:$MM$3000,MATCH(B$2,FedFundsRates!$A$2:$MM$2,0),FALSE)</f>
        <v>4.33</v>
      </c>
      <c r="C284" s="74">
        <f>VLOOKUP($A284,NaturalRateMeasures!$A$2:$MK$3000,MATCH(C$2,NaturalRateMeasures!$A$2:$MK$2,0),FALSE)</f>
        <v>1</v>
      </c>
      <c r="D284" s="74">
        <f>VLOOKUP($A284,InflationTargetMeasures!$A$2:$MM$3000,MATCH(D$2,InflationTargetMeasures!$A$2:$MM$2,0),FALSE)</f>
        <v>2</v>
      </c>
      <c r="E284" s="74">
        <f>VLOOKUP($A284,GapMeasures!$A$2:$LA$3000,MATCH(E$2,GapMeasures!$A$2:$LA$2,0),FALSE)</f>
        <v>-0.13333333333333286</v>
      </c>
      <c r="F284" s="74">
        <f>VLOOKUP($A284,InflationMeasures!$A$2:$LN$3000,MATCH(F$2,InflationMeasures!$A$2:$LN$2,0),FALSE)</f>
        <v>2.7629408209601358</v>
      </c>
      <c r="G284" s="23">
        <v>45792</v>
      </c>
      <c r="H284" s="22">
        <f t="shared" ref="H284" si="19">$L$29*B284 + (1-$L$29)*(C284+D284+1.5*(F284-D284)+$L$31*E284)</f>
        <v>4.0110778981068709</v>
      </c>
      <c r="I284" s="22">
        <f>VLOOKUP($A284,FedFundsRates!$A$2:$MM$3000,MATCH("FedFundsRate",FedFundsRates!$A$2:$MM$2,0),FALSE)</f>
        <v>4.33</v>
      </c>
    </row>
    <row r="285" spans="1:9" x14ac:dyDescent="0.3">
      <c r="A285" s="1">
        <v>45884</v>
      </c>
      <c r="B285" s="74">
        <f>VLOOKUP($A285,FedFundsRates!$A$2:$MM$3000,MATCH(B$2,FedFundsRates!$A$2:$MM$2,0),FALSE)</f>
        <v>4.33</v>
      </c>
      <c r="C285" s="74">
        <f>VLOOKUP($A285,NaturalRateMeasures!$A$2:$MK$3000,MATCH(C$2,NaturalRateMeasures!$A$2:$MK$2,0),FALSE)</f>
        <v>1</v>
      </c>
      <c r="D285" s="74">
        <f>VLOOKUP($A285,InflationTargetMeasures!$A$2:$MM$3000,MATCH(D$2,InflationTargetMeasures!$A$2:$MM$2,0),FALSE)</f>
        <v>2</v>
      </c>
      <c r="E285" s="74">
        <f>VLOOKUP($A285,GapMeasures!$A$2:$LA$3000,MATCH(E$2,GapMeasures!$A$2:$LA$2,0),FALSE)</f>
        <v>-0.36666666666666536</v>
      </c>
      <c r="F285" s="74">
        <f>VLOOKUP($A285,InflationMeasures!$A$2:$LN$3000,MATCH(F$2,InflationMeasures!$A$2:$LN$2,0),FALSE)</f>
        <v>2.8370521939653726</v>
      </c>
      <c r="G285" s="23">
        <v>45884</v>
      </c>
      <c r="H285" s="22">
        <f t="shared" ref="H285" si="20">$L$29*B285 + (1-$L$29)*(C285+D285+1.5*(F285-D285)+$L$31*E285)</f>
        <v>3.888911624281393</v>
      </c>
      <c r="I285" s="22">
        <f>VLOOKUP($A285,FedFundsRates!$A$2:$MM$3000,MATCH("FedFundsRate",FedFundsRates!$A$2:$MM$2,0),FALSE)</f>
        <v>4.293333333333333</v>
      </c>
    </row>
    <row r="286" spans="1:9" x14ac:dyDescent="0.3">
      <c r="A286" s="1">
        <v>45976</v>
      </c>
      <c r="B286" s="74">
        <f>VLOOKUP($A286,FedFundsRates!$A$2:$MM$3000,MATCH(B$2,FedFundsRates!$A$2:$MM$2,0),FALSE)</f>
        <v>4.293333333333333</v>
      </c>
      <c r="C286" s="74">
        <f>VLOOKUP($A286,NaturalRateMeasures!$A$2:$MK$3000,MATCH(C$2,NaturalRateMeasures!$A$2:$MK$2,0),FALSE)</f>
        <v>1</v>
      </c>
      <c r="D286" s="74">
        <f>VLOOKUP($A286,InflationTargetMeasures!$A$2:$MM$3000,MATCH(D$2,InflationTargetMeasures!$A$2:$MM$2,0),FALSE)</f>
        <v>2</v>
      </c>
      <c r="E286" s="74">
        <f>VLOOKUP($A286,GapMeasures!$A$2:$LA$3000,MATCH(E$2,GapMeasures!$A$2:$LA$2,0),FALSE)</f>
        <v>-0.59999999999999964</v>
      </c>
      <c r="F286" s="74">
        <f>VLOOKUP($A286,InflationMeasures!$A$2:$LN$3000,MATCH(F$2,InflationMeasures!$A$2:$LN$2,0),FALSE)</f>
        <v>2.7661067249457716</v>
      </c>
      <c r="G286" s="23">
        <v>45976</v>
      </c>
      <c r="H286" s="22">
        <f t="shared" ref="H286" si="21">$L$29*B286 + (1-$L$29)*(C286+D286+1.5*(F286-D286)+$L$31*E286)</f>
        <v>3.5491600874186577</v>
      </c>
      <c r="I286" s="22">
        <f>VLOOKUP($A286,FedFundsRates!$A$2:$MM$3000,MATCH("FedFundsRate",FedFundsRates!$A$2:$MM$2,0),FALSE)</f>
        <v>3.8966666666666665</v>
      </c>
    </row>
    <row r="287" spans="1:9" x14ac:dyDescent="0.3">
      <c r="A287" s="1">
        <v>46068</v>
      </c>
      <c r="B287" s="74">
        <f>VLOOKUP($A287,FedFundsRates!$A$2:$MM$3000,MATCH(B$2,FedFundsRates!$A$2:$MM$2,0),FALSE)</f>
        <v>3.8966666666666665</v>
      </c>
      <c r="C287" s="74">
        <f>VLOOKUP($A287,NaturalRateMeasures!$A$2:$MK$3000,MATCH(C$2,NaturalRateMeasures!$A$2:$MK$2,0),FALSE)</f>
        <v>1.0833333333333335</v>
      </c>
      <c r="D287" s="74">
        <f>VLOOKUP($A287,InflationTargetMeasures!$A$2:$MM$3000,MATCH(D$2,InflationTargetMeasures!$A$2:$MM$2,0),FALSE)</f>
        <v>2</v>
      </c>
      <c r="E287" s="74">
        <f>VLOOKUP($A287,GapMeasures!$A$2:$LA$3000,MATCH(E$2,GapMeasures!$A$2:$LA$2,0),FALSE)</f>
        <v>-0.36666666666666536</v>
      </c>
      <c r="F287" s="74">
        <f>VLOOKUP($A287,InflationMeasures!$A$2:$LN$3000,MATCH(F$2,InflationMeasures!$A$2:$LN$2,0),FALSE)</f>
        <v>3.0011687667109488</v>
      </c>
      <c r="G287" s="23">
        <v>46068</v>
      </c>
      <c r="H287" s="22">
        <f t="shared" ref="H287" si="22">$L$29*B287 + (1-$L$29)*(C287+D287+1.5*(F287-D287)+$L$31*E287)</f>
        <v>4.2184198167330909</v>
      </c>
      <c r="I287" s="22">
        <f>VLOOKUP($A287,FedFundsRates!$A$2:$MM$3000,MATCH("FedFundsRate",FedFundsRates!$A$2:$MM$2,0),FALSE)</f>
        <v>3.64</v>
      </c>
    </row>
    <row r="288" spans="1:9" x14ac:dyDescent="0.3">
      <c r="A288" s="1">
        <v>46157</v>
      </c>
      <c r="B288" s="74">
        <f>VLOOKUP($A288,FedFundsRates!$A$2:$MM$3000,MATCH(B$2,FedFundsRates!$A$2:$MM$2,0),FALSE)</f>
        <v>3.64</v>
      </c>
      <c r="C288" s="74">
        <f>VLOOKUP($A288,NaturalRateMeasures!$A$2:$MK$3000,MATCH(C$2,NaturalRateMeasures!$A$2:$MK$2,0),FALSE)</f>
        <v>1.0833333333333335</v>
      </c>
      <c r="D288" s="74">
        <f>VLOOKUP($A288,InflationTargetMeasures!$A$2:$MM$3000,MATCH(D$2,InflationTargetMeasures!$A$2:$MM$2,0),FALSE)</f>
        <v>2</v>
      </c>
      <c r="E288" s="74">
        <f>VLOOKUP($A288,GapMeasures!$A$2:$LA$3000,MATCH(E$2,GapMeasures!$A$2:$LA$2,0),FALSE)</f>
        <v>-0.2333333333333325</v>
      </c>
      <c r="F288" s="74">
        <f>VLOOKUP($A288,InflationMeasures!$A$2:$LN$3000,MATCH(F$2,InflationMeasures!$A$2:$LN$2,0),FALSE)</f>
        <v>3.0955692429962323</v>
      </c>
      <c r="G288" s="23">
        <v>46157</v>
      </c>
      <c r="H288" s="22">
        <f t="shared" ref="H288" si="23">$L$29*B288 + (1-$L$29)*(C288+D288+1.5*(F288-D288)+$L$31*E288)</f>
        <v>4.4933538644943489</v>
      </c>
      <c r="I288" s="22">
        <f>VLOOKUP($A288,FedFundsRates!$A$2:$MM$3000,MATCH("FedFundsRate",FedFundsRates!$A$2:$MM$2,0),FALSE)</f>
        <v>3.6333333333333329</v>
      </c>
    </row>
    <row r="289" spans="1:9" x14ac:dyDescent="0.3">
      <c r="A289" s="1">
        <v>46249</v>
      </c>
      <c r="B289" s="74">
        <f>VLOOKUP($A289,FedFundsRates!$A$2:$MM$3000,MATCH(B$2,FedFundsRates!$A$2:$MM$2,0),FALSE)</f>
        <v>3.6333333333333329</v>
      </c>
      <c r="C289" s="74">
        <f>VLOOKUP($A289,NaturalRateMeasures!$A$2:$MK$3000,MATCH(C$2,NaturalRateMeasures!$A$2:$MK$2,0),FALSE)</f>
        <v>1.1875</v>
      </c>
      <c r="D289" s="74">
        <f>VLOOKUP($A289,InflationTargetMeasures!$A$2:$MM$3000,MATCH(D$2,InflationTargetMeasures!$A$2:$MM$2,0),FALSE)</f>
        <v>2</v>
      </c>
      <c r="E289" s="74">
        <f>VLOOKUP($A289,GapMeasures!$A$2:$LA$3000,MATCH(E$2,GapMeasures!$A$2:$LA$2,0),FALSE)</f>
        <v>3.3333333333334991E-2</v>
      </c>
      <c r="F289" s="74">
        <f>VLOOKUP($A289,InflationMeasures!$A$2:$LN$3000,MATCH(F$2,InflationMeasures!$A$2:$LN$2,0),FALSE)</f>
        <v>3.0501381760758006</v>
      </c>
      <c r="G289" s="23">
        <v>46249</v>
      </c>
      <c r="H289" s="22">
        <f t="shared" ref="H289" si="24">$L$29*B289 + (1-$L$29)*(C289+D289+1.5*(F289-D289)+$L$31*E289)</f>
        <v>4.7960405974470355</v>
      </c>
      <c r="I289" s="22">
        <f>VLOOKUP($A289,FedFundsRates!$A$2:$MM$3000,MATCH("FedFundsRate",FedFundsRates!$A$2:$MM$2,0),FALSE)</f>
        <v>3.67</v>
      </c>
    </row>
    <row r="290" spans="1:9" x14ac:dyDescent="0.3">
      <c r="A290" s="1">
        <v>46341</v>
      </c>
      <c r="B290" s="74">
        <f>VLOOKUP($A290,FedFundsRates!$A$2:$MM$3000,MATCH(B$2,FedFundsRates!$A$2:$MM$2,0),FALSE)</f>
        <v>3.67</v>
      </c>
      <c r="C290" s="74">
        <f>VLOOKUP($A290,NaturalRateMeasures!$A$2:$MK$3000,MATCH(C$2,NaturalRateMeasures!$A$2:$MK$2,0),FALSE)</f>
        <v>1.25</v>
      </c>
      <c r="D290" s="74">
        <f>VLOOKUP($A290,InflationTargetMeasures!$A$2:$MM$3000,MATCH(D$2,InflationTargetMeasures!$A$2:$MM$2,0),FALSE)</f>
        <v>2</v>
      </c>
      <c r="E290" s="74">
        <f>VLOOKUP($A290,GapMeasures!$A$2:$LA$3000,MATCH(E$2,GapMeasures!$A$2:$LA$2,0),FALSE)</f>
        <v>-7.60169586888928E-2</v>
      </c>
      <c r="F290" s="74">
        <f>VLOOKUP($A290,InflationMeasures!$A$2:$LN$3000,MATCH(F$2,InflationMeasures!$A$2:$LN$2,0),FALSE)</f>
        <v>3.26075324486097</v>
      </c>
      <c r="G290" s="23">
        <v>46341</v>
      </c>
      <c r="H290" s="22">
        <f t="shared" ref="H290" si="25">$L$29*B290 + (1-$L$29)*(C290+D290+1.5*(F290-D290)+$L$31*E290)</f>
        <v>5.0651129086025621</v>
      </c>
      <c r="I290" s="22" t="e">
        <f>VLOOKUP($A290,FedFundsRates!$A$2:$MM$3000,MATCH("FedFundsRate",FedFundsRates!$A$2:$MM$2,0),FALSE)</f>
        <v>#N/A</v>
      </c>
    </row>
  </sheetData>
  <pageMargins left="0.7" right="0.7" top="0.75" bottom="0.75" header="0.3" footer="0.3"/>
  <pageSetup orientation="portrait" r:id="rId1"/>
  <ignoredErrors>
    <ignoredError sqref="I264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90"/>
  <sheetViews>
    <sheetView zoomScale="75" zoomScaleNormal="75" workbookViewId="0">
      <pane xSplit="4" ySplit="9" topLeftCell="E13" activePane="bottomRight" state="frozen"/>
      <selection pane="topRight" activeCell="E1" sqref="E1"/>
      <selection pane="bottomLeft" activeCell="A10" sqref="A10"/>
      <selection pane="bottomRight" activeCell="N13" sqref="N13"/>
    </sheetView>
  </sheetViews>
  <sheetFormatPr defaultColWidth="9.109375" defaultRowHeight="14.4" x14ac:dyDescent="0.3"/>
  <cols>
    <col min="1" max="1" width="11.5546875" customWidth="1"/>
    <col min="2" max="2" width="17.88671875" style="74" customWidth="1"/>
    <col min="3" max="6" width="17.5546875" style="74" customWidth="1"/>
    <col min="7" max="7" width="13.6640625" style="21" customWidth="1"/>
    <col min="8" max="8" width="23.88671875" style="22" customWidth="1"/>
    <col min="9" max="9" width="16.6640625" style="22" customWidth="1"/>
    <col min="10" max="10" width="6.44140625" customWidth="1"/>
    <col min="11" max="11" width="3.44140625" customWidth="1"/>
    <col min="12" max="12" width="23.109375" customWidth="1"/>
    <col min="14" max="14" width="13" customWidth="1"/>
    <col min="17" max="17" width="24.33203125" customWidth="1"/>
    <col min="18" max="18" width="25" customWidth="1"/>
    <col min="19" max="19" width="26.88671875" customWidth="1"/>
  </cols>
  <sheetData>
    <row r="1" spans="1:20" ht="44.4" x14ac:dyDescent="0.4">
      <c r="B1" s="69" t="s">
        <v>82</v>
      </c>
      <c r="C1" s="70" t="s">
        <v>85</v>
      </c>
      <c r="D1" s="71" t="s">
        <v>63</v>
      </c>
      <c r="E1" s="72" t="s">
        <v>64</v>
      </c>
      <c r="F1" s="73" t="s">
        <v>65</v>
      </c>
      <c r="L1" s="24" t="s">
        <v>86</v>
      </c>
      <c r="M1" s="2"/>
      <c r="N1" s="25">
        <f>FOMCTaylor93UR!N1</f>
        <v>46324</v>
      </c>
    </row>
    <row r="2" spans="1:20" x14ac:dyDescent="0.3">
      <c r="B2" s="74" t="s">
        <v>3</v>
      </c>
      <c r="C2" s="8" t="s">
        <v>6</v>
      </c>
      <c r="D2" s="75" t="s">
        <v>0</v>
      </c>
      <c r="E2" s="76" t="s">
        <v>9</v>
      </c>
      <c r="F2" s="77" t="s">
        <v>26</v>
      </c>
      <c r="H2" s="22" t="s">
        <v>148</v>
      </c>
      <c r="I2" s="22" t="s">
        <v>67</v>
      </c>
      <c r="L2" s="7" t="s">
        <v>84</v>
      </c>
      <c r="M2" s="8"/>
      <c r="N2" s="8"/>
      <c r="O2" s="8"/>
      <c r="P2" s="8"/>
      <c r="Q2" s="8"/>
      <c r="S2" s="16" t="s">
        <v>68</v>
      </c>
      <c r="T2" s="15"/>
    </row>
    <row r="3" spans="1:20" x14ac:dyDescent="0.3">
      <c r="A3" s="1">
        <v>20135</v>
      </c>
      <c r="B3" s="74" t="e">
        <f>VLOOKUP($A3,FedFundsRates!$A$2:$MM$3000,MATCH(B$2,FedFundsRates!$A$2:$MM$2,0),FALSE)</f>
        <v>#N/A</v>
      </c>
      <c r="C3" s="74" t="e">
        <f>VLOOKUP($A3,NaturalRateMeasures!$A$2:$MK$3000,MATCH(C$2,NaturalRateMeasures!$A$2:$MK$2,0),FALSE)</f>
        <v>#N/A</v>
      </c>
      <c r="D3" s="74">
        <f>VLOOKUP($A3,InflationTargetMeasures!$A$2:$MM$3000,MATCH(D$2,InflationTargetMeasures!$A$2:$MM$2,0),FALSE)</f>
        <v>2</v>
      </c>
      <c r="E3" s="74">
        <f>VLOOKUP($A3,GapMeasures!$A$2:$LA$3000,MATCH(E$2,GapMeasures!$A$2:$LA$2,0),FALSE)</f>
        <v>2.0254841866187872</v>
      </c>
      <c r="F3" s="74" t="e">
        <f>VLOOKUP($A3,InflationMeasures!$A$2:$LN$3000,MATCH(F$2,InflationMeasures!$A$2:$LN$2,0),FALSE)</f>
        <v>#N/A</v>
      </c>
      <c r="G3" s="23">
        <v>20135</v>
      </c>
      <c r="H3" s="22" t="e">
        <f>$L$29*B3 + (1-$L$29)*(C3+D3+1.5*(F3-D3)+$L$31*E3)</f>
        <v>#N/A</v>
      </c>
      <c r="I3" s="22">
        <f>VLOOKUP($A3,FedFundsRates!$A$2:$MM$3000,MATCH("FedFundsRate",FedFundsRates!$A$2:$MM$2,0),FALSE)</f>
        <v>1.343333333333333</v>
      </c>
      <c r="L3" s="7" t="s">
        <v>69</v>
      </c>
      <c r="M3" s="7" t="s">
        <v>70</v>
      </c>
      <c r="N3" s="8"/>
      <c r="O3" s="8"/>
      <c r="P3" s="8"/>
      <c r="Q3" s="8"/>
      <c r="S3" s="16" t="s">
        <v>69</v>
      </c>
      <c r="T3" s="16" t="s">
        <v>70</v>
      </c>
    </row>
    <row r="4" spans="1:20" x14ac:dyDescent="0.3">
      <c r="A4" s="1">
        <v>20224</v>
      </c>
      <c r="B4" s="74">
        <f>VLOOKUP($A4,FedFundsRates!$A$2:$MM$3000,MATCH(B$2,FedFundsRates!$A$2:$MM$2,0),FALSE)</f>
        <v>1.343333333333333</v>
      </c>
      <c r="C4" s="74" t="e">
        <f>VLOOKUP($A4,NaturalRateMeasures!$A$2:$MK$3000,MATCH(C$2,NaturalRateMeasures!$A$2:$MK$2,0),FALSE)</f>
        <v>#N/A</v>
      </c>
      <c r="D4" s="74">
        <f>VLOOKUP($A4,InflationTargetMeasures!$A$2:$MM$3000,MATCH(D$2,InflationTargetMeasures!$A$2:$MM$2,0),FALSE)</f>
        <v>2</v>
      </c>
      <c r="E4" s="74">
        <f>VLOOKUP($A4,GapMeasures!$A$2:$LA$3000,MATCH(E$2,GapMeasures!$A$2:$LA$2,0),FALSE)</f>
        <v>2.9947548712406036</v>
      </c>
      <c r="F4" s="74" t="e">
        <f>VLOOKUP($A4,InflationMeasures!$A$2:$LN$3000,MATCH(F$2,InflationMeasures!$A$2:$LN$2,0),FALSE)</f>
        <v>#N/A</v>
      </c>
      <c r="G4" s="23">
        <v>20224</v>
      </c>
      <c r="H4" s="22" t="e">
        <f>$L$29*B4 + (1-$L$29)*(C4+D4+1.5*(F4-D4)+$L$31*E4)</f>
        <v>#N/A</v>
      </c>
      <c r="I4" s="22">
        <f>VLOOKUP($A4,FedFundsRates!$A$2:$MM$3000,MATCH("FedFundsRate",FedFundsRates!$A$2:$MM$2,0),FALSE)</f>
        <v>1.5</v>
      </c>
      <c r="L4" s="8" t="s">
        <v>0</v>
      </c>
      <c r="M4" s="8" t="s">
        <v>35</v>
      </c>
      <c r="N4" s="8"/>
      <c r="O4" s="8"/>
      <c r="P4" s="8"/>
      <c r="Q4" s="8"/>
      <c r="S4" s="15" t="s">
        <v>9</v>
      </c>
      <c r="T4" s="15" t="s">
        <v>39</v>
      </c>
    </row>
    <row r="5" spans="1:20" x14ac:dyDescent="0.3">
      <c r="A5" s="1">
        <v>20316</v>
      </c>
      <c r="B5" s="74">
        <f>VLOOKUP($A5,FedFundsRates!$A$2:$MM$3000,MATCH(B$2,FedFundsRates!$A$2:$MM$2,0),FALSE)</f>
        <v>1.5</v>
      </c>
      <c r="C5" s="74" t="e">
        <f>VLOOKUP($A5,NaturalRateMeasures!$A$2:$MK$3000,MATCH(C$2,NaturalRateMeasures!$A$2:$MK$2,0),FALSE)</f>
        <v>#N/A</v>
      </c>
      <c r="D5" s="74">
        <f>VLOOKUP($A5,InflationTargetMeasures!$A$2:$MM$3000,MATCH(D$2,InflationTargetMeasures!$A$2:$MM$2,0),FALSE)</f>
        <v>2</v>
      </c>
      <c r="E5" s="74">
        <f>VLOOKUP($A5,GapMeasures!$A$2:$LA$3000,MATCH(E$2,GapMeasures!$A$2:$LA$2,0),FALSE)</f>
        <v>3.7120761239414501</v>
      </c>
      <c r="F5" s="74" t="e">
        <f>VLOOKUP($A5,InflationMeasures!$A$2:$LN$3000,MATCH(F$2,InflationMeasures!$A$2:$LN$2,0),FALSE)</f>
        <v>#N/A</v>
      </c>
      <c r="G5" s="23">
        <v>20316</v>
      </c>
      <c r="H5" s="22" t="e">
        <f t="shared" ref="H5:H68" si="0">$L$29*B5 + (1-$L$29)*(C5+D5+1.5*(F5-D5)+$L$31*E5)</f>
        <v>#N/A</v>
      </c>
      <c r="I5" s="22">
        <f>VLOOKUP($A5,FedFundsRates!$A$2:$MM$3000,MATCH("FedFundsRate",FedFundsRates!$A$2:$MM$2,0),FALSE)</f>
        <v>1.9400000000000002</v>
      </c>
      <c r="L5" s="8" t="s">
        <v>4</v>
      </c>
      <c r="M5" s="8" t="s">
        <v>77</v>
      </c>
      <c r="N5" s="8"/>
      <c r="O5" s="8"/>
      <c r="P5" s="8"/>
      <c r="Q5" s="8"/>
      <c r="S5" s="15" t="s">
        <v>10</v>
      </c>
      <c r="T5" s="15" t="s">
        <v>75</v>
      </c>
    </row>
    <row r="6" spans="1:20" x14ac:dyDescent="0.3">
      <c r="A6" s="1">
        <v>20408</v>
      </c>
      <c r="B6" s="74">
        <f>VLOOKUP($A6,FedFundsRates!$A$2:$MM$3000,MATCH(B$2,FedFundsRates!$A$2:$MM$2,0),FALSE)</f>
        <v>1.9400000000000002</v>
      </c>
      <c r="C6" s="74" t="e">
        <f>VLOOKUP($A6,NaturalRateMeasures!$A$2:$MK$3000,MATCH(C$2,NaturalRateMeasures!$A$2:$MK$2,0),FALSE)</f>
        <v>#N/A</v>
      </c>
      <c r="D6" s="74">
        <f>VLOOKUP($A6,InflationTargetMeasures!$A$2:$MM$3000,MATCH(D$2,InflationTargetMeasures!$A$2:$MM$2,0),FALSE)</f>
        <v>2</v>
      </c>
      <c r="E6" s="74">
        <f>VLOOKUP($A6,GapMeasures!$A$2:$LA$3000,MATCH(E$2,GapMeasures!$A$2:$LA$2,0),FALSE)</f>
        <v>3.6450662664073796</v>
      </c>
      <c r="F6" s="74" t="e">
        <f>VLOOKUP($A6,InflationMeasures!$A$2:$LN$3000,MATCH(F$2,InflationMeasures!$A$2:$LN$2,0),FALSE)</f>
        <v>#N/A</v>
      </c>
      <c r="G6" s="23">
        <v>20408</v>
      </c>
      <c r="H6" s="22" t="e">
        <f t="shared" si="0"/>
        <v>#N/A</v>
      </c>
      <c r="I6" s="22">
        <f>VLOOKUP($A6,FedFundsRates!$A$2:$MM$3000,MATCH("FedFundsRate",FedFundsRates!$A$2:$MM$2,0),FALSE)</f>
        <v>2.3566666666666669</v>
      </c>
      <c r="L6" s="8" t="s">
        <v>5</v>
      </c>
      <c r="M6" s="8" t="s">
        <v>78</v>
      </c>
      <c r="N6" s="8"/>
      <c r="O6" s="8"/>
      <c r="P6" s="8"/>
      <c r="Q6" s="8"/>
      <c r="S6" s="15" t="s">
        <v>11</v>
      </c>
      <c r="T6" s="15" t="s">
        <v>40</v>
      </c>
    </row>
    <row r="7" spans="1:20" x14ac:dyDescent="0.3">
      <c r="A7" s="1">
        <v>20500</v>
      </c>
      <c r="B7" s="74">
        <f>VLOOKUP($A7,FedFundsRates!$A$2:$MM$3000,MATCH(B$2,FedFundsRates!$A$2:$MM$2,0),FALSE)</f>
        <v>2.3566666666666669</v>
      </c>
      <c r="C7" s="74" t="e">
        <f>VLOOKUP($A7,NaturalRateMeasures!$A$2:$MK$3000,MATCH(C$2,NaturalRateMeasures!$A$2:$MK$2,0),FALSE)</f>
        <v>#N/A</v>
      </c>
      <c r="D7" s="74">
        <f>VLOOKUP($A7,InflationTargetMeasures!$A$2:$MM$3000,MATCH(D$2,InflationTargetMeasures!$A$2:$MM$2,0),FALSE)</f>
        <v>2</v>
      </c>
      <c r="E7" s="74">
        <f>VLOOKUP($A7,GapMeasures!$A$2:$LA$3000,MATCH(E$2,GapMeasures!$A$2:$LA$2,0),FALSE)</f>
        <v>2.5578424007281026</v>
      </c>
      <c r="F7" s="74" t="e">
        <f>VLOOKUP($A7,InflationMeasures!$A$2:$LN$3000,MATCH(F$2,InflationMeasures!$A$2:$LN$2,0),FALSE)</f>
        <v>#N/A</v>
      </c>
      <c r="G7" s="23">
        <v>20500</v>
      </c>
      <c r="H7" s="22" t="e">
        <f t="shared" si="0"/>
        <v>#N/A</v>
      </c>
      <c r="I7" s="22">
        <f>VLOOKUP($A7,FedFundsRates!$A$2:$MM$3000,MATCH("FedFundsRate",FedFundsRates!$A$2:$MM$2,0),FALSE)</f>
        <v>2.4833333333333334</v>
      </c>
      <c r="L7" s="8" t="s">
        <v>6</v>
      </c>
      <c r="M7" s="8" t="s">
        <v>79</v>
      </c>
      <c r="N7" s="8"/>
      <c r="O7" s="8"/>
      <c r="P7" s="8"/>
      <c r="Q7" s="8"/>
      <c r="S7" s="15" t="s">
        <v>12</v>
      </c>
      <c r="T7" s="15" t="s">
        <v>41</v>
      </c>
    </row>
    <row r="8" spans="1:20" x14ac:dyDescent="0.3">
      <c r="A8" s="1">
        <v>20590</v>
      </c>
      <c r="B8" s="74">
        <f>VLOOKUP($A8,FedFundsRates!$A$2:$MM$3000,MATCH(B$2,FedFundsRates!$A$2:$MM$2,0),FALSE)</f>
        <v>2.4833333333333334</v>
      </c>
      <c r="C8" s="74" t="e">
        <f>VLOOKUP($A8,NaturalRateMeasures!$A$2:$MK$3000,MATCH(C$2,NaturalRateMeasures!$A$2:$MK$2,0),FALSE)</f>
        <v>#N/A</v>
      </c>
      <c r="D8" s="74">
        <f>VLOOKUP($A8,InflationTargetMeasures!$A$2:$MM$3000,MATCH(D$2,InflationTargetMeasures!$A$2:$MM$2,0),FALSE)</f>
        <v>2</v>
      </c>
      <c r="E8" s="74">
        <f>VLOOKUP($A8,GapMeasures!$A$2:$LA$3000,MATCH(E$2,GapMeasures!$A$2:$LA$2,0),FALSE)</f>
        <v>2.7307051601209662</v>
      </c>
      <c r="F8" s="74" t="e">
        <f>VLOOKUP($A8,InflationMeasures!$A$2:$LN$3000,MATCH(F$2,InflationMeasures!$A$2:$LN$2,0),FALSE)</f>
        <v>#N/A</v>
      </c>
      <c r="G8" s="23">
        <v>20590</v>
      </c>
      <c r="H8" s="22" t="e">
        <f t="shared" si="0"/>
        <v>#N/A</v>
      </c>
      <c r="I8" s="22">
        <f>VLOOKUP($A8,FedFundsRates!$A$2:$MM$3000,MATCH("FedFundsRate",FedFundsRates!$A$2:$MM$2,0),FALSE)</f>
        <v>2.6933333333333334</v>
      </c>
      <c r="L8" s="8" t="s">
        <v>7</v>
      </c>
      <c r="M8" s="8" t="s">
        <v>80</v>
      </c>
      <c r="N8" s="8"/>
      <c r="O8" s="8"/>
      <c r="P8" s="8"/>
      <c r="Q8" s="8"/>
      <c r="S8" s="15" t="s">
        <v>13</v>
      </c>
      <c r="T8" s="15" t="s">
        <v>42</v>
      </c>
    </row>
    <row r="9" spans="1:20" x14ac:dyDescent="0.3">
      <c r="A9" s="1">
        <v>20682</v>
      </c>
      <c r="B9" s="74">
        <f>VLOOKUP($A9,FedFundsRates!$A$2:$MM$3000,MATCH(B$2,FedFundsRates!$A$2:$MM$2,0),FALSE)</f>
        <v>2.6933333333333334</v>
      </c>
      <c r="C9" s="74" t="e">
        <f>VLOOKUP($A9,NaturalRateMeasures!$A$2:$MK$3000,MATCH(C$2,NaturalRateMeasures!$A$2:$MK$2,0),FALSE)</f>
        <v>#N/A</v>
      </c>
      <c r="D9" s="74">
        <f>VLOOKUP($A9,InflationTargetMeasures!$A$2:$MM$3000,MATCH(D$2,InflationTargetMeasures!$A$2:$MM$2,0),FALSE)</f>
        <v>2</v>
      </c>
      <c r="E9" s="74">
        <f>VLOOKUP($A9,GapMeasures!$A$2:$LA$3000,MATCH(E$2,GapMeasures!$A$2:$LA$2,0),FALSE)</f>
        <v>1.9431509719603142</v>
      </c>
      <c r="F9" s="74" t="e">
        <f>VLOOKUP($A9,InflationMeasures!$A$2:$LN$3000,MATCH(F$2,InflationMeasures!$A$2:$LN$2,0),FALSE)</f>
        <v>#N/A</v>
      </c>
      <c r="G9" s="23">
        <v>20682</v>
      </c>
      <c r="H9" s="22" t="e">
        <f t="shared" si="0"/>
        <v>#N/A</v>
      </c>
      <c r="I9" s="22">
        <f>VLOOKUP($A9,FedFundsRates!$A$2:$MM$3000,MATCH("FedFundsRate",FedFundsRates!$A$2:$MM$2,0),FALSE)</f>
        <v>2.81</v>
      </c>
      <c r="L9" s="8" t="s">
        <v>8</v>
      </c>
      <c r="M9" s="8" t="s">
        <v>81</v>
      </c>
      <c r="N9" s="8"/>
      <c r="O9" s="8"/>
      <c r="P9" s="8"/>
      <c r="Q9" s="8"/>
      <c r="S9" s="15" t="s">
        <v>14</v>
      </c>
      <c r="T9" s="15" t="s">
        <v>43</v>
      </c>
    </row>
    <row r="10" spans="1:20" x14ac:dyDescent="0.3">
      <c r="A10" s="1">
        <v>20774</v>
      </c>
      <c r="B10" s="74">
        <f>VLOOKUP($A10,FedFundsRates!$A$2:$MM$3000,MATCH(B$2,FedFundsRates!$A$2:$MM$2,0),FALSE)</f>
        <v>2.81</v>
      </c>
      <c r="C10" s="74" t="e">
        <f>VLOOKUP($A10,NaturalRateMeasures!$A$2:$MK$3000,MATCH(C$2,NaturalRateMeasures!$A$2:$MK$2,0),FALSE)</f>
        <v>#N/A</v>
      </c>
      <c r="D10" s="74">
        <f>VLOOKUP($A10,InflationTargetMeasures!$A$2:$MM$3000,MATCH(D$2,InflationTargetMeasures!$A$2:$MM$2,0),FALSE)</f>
        <v>2</v>
      </c>
      <c r="E10" s="74">
        <f>VLOOKUP($A10,GapMeasures!$A$2:$LA$3000,MATCH(E$2,GapMeasures!$A$2:$LA$2,0),FALSE)</f>
        <v>2.8837670015014791</v>
      </c>
      <c r="F10" s="74" t="e">
        <f>VLOOKUP($A10,InflationMeasures!$A$2:$LN$3000,MATCH(F$2,InflationMeasures!$A$2:$LN$2,0),FALSE)</f>
        <v>#N/A</v>
      </c>
      <c r="G10" s="23">
        <v>20774</v>
      </c>
      <c r="H10" s="22" t="e">
        <f t="shared" si="0"/>
        <v>#N/A</v>
      </c>
      <c r="I10" s="22">
        <f>VLOOKUP($A10,FedFundsRates!$A$2:$MM$3000,MATCH("FedFundsRate",FedFundsRates!$A$2:$MM$2,0),FALSE)</f>
        <v>2.9266666666666663</v>
      </c>
      <c r="L10" s="8" t="s">
        <v>88</v>
      </c>
      <c r="M10" s="8" t="s">
        <v>90</v>
      </c>
      <c r="S10" s="15" t="s">
        <v>15</v>
      </c>
      <c r="T10" s="15" t="s">
        <v>44</v>
      </c>
    </row>
    <row r="11" spans="1:20" x14ac:dyDescent="0.3">
      <c r="A11" s="1">
        <v>20866</v>
      </c>
      <c r="B11" s="74">
        <f>VLOOKUP($A11,FedFundsRates!$A$2:$MM$3000,MATCH(B$2,FedFundsRates!$A$2:$MM$2,0),FALSE)</f>
        <v>2.9266666666666663</v>
      </c>
      <c r="C11" s="74" t="e">
        <f>VLOOKUP($A11,NaturalRateMeasures!$A$2:$MK$3000,MATCH(C$2,NaturalRateMeasures!$A$2:$MK$2,0),FALSE)</f>
        <v>#N/A</v>
      </c>
      <c r="D11" s="74">
        <f>VLOOKUP($A11,InflationTargetMeasures!$A$2:$MM$3000,MATCH(D$2,InflationTargetMeasures!$A$2:$MM$2,0),FALSE)</f>
        <v>2</v>
      </c>
      <c r="E11" s="74">
        <f>VLOOKUP($A11,GapMeasures!$A$2:$LA$3000,MATCH(E$2,GapMeasures!$A$2:$LA$2,0),FALSE)</f>
        <v>2.7581865458628334</v>
      </c>
      <c r="F11" s="74" t="e">
        <f>VLOOKUP($A11,InflationMeasures!$A$2:$LN$3000,MATCH(F$2,InflationMeasures!$A$2:$LN$2,0),FALSE)</f>
        <v>#N/A</v>
      </c>
      <c r="G11" s="23">
        <v>20866</v>
      </c>
      <c r="H11" s="22" t="e">
        <f t="shared" si="0"/>
        <v>#N/A</v>
      </c>
      <c r="I11" s="22">
        <f>VLOOKUP($A11,FedFundsRates!$A$2:$MM$3000,MATCH("FedFundsRate",FedFundsRates!$A$2:$MM$2,0),FALSE)</f>
        <v>2.9333333333333336</v>
      </c>
      <c r="L11" s="8" t="s">
        <v>87</v>
      </c>
      <c r="M11" s="8" t="s">
        <v>91</v>
      </c>
      <c r="S11" s="15" t="s">
        <v>16</v>
      </c>
      <c r="T11" s="15" t="s">
        <v>76</v>
      </c>
    </row>
    <row r="12" spans="1:20" x14ac:dyDescent="0.3">
      <c r="A12" s="1">
        <v>20955</v>
      </c>
      <c r="B12" s="74">
        <f>VLOOKUP($A12,FedFundsRates!$A$2:$MM$3000,MATCH(B$2,FedFundsRates!$A$2:$MM$2,0),FALSE)</f>
        <v>2.9333333333333336</v>
      </c>
      <c r="C12" s="74" t="e">
        <f>VLOOKUP($A12,NaturalRateMeasures!$A$2:$MK$3000,MATCH(C$2,NaturalRateMeasures!$A$2:$MK$2,0),FALSE)</f>
        <v>#N/A</v>
      </c>
      <c r="D12" s="74">
        <f>VLOOKUP($A12,InflationTargetMeasures!$A$2:$MM$3000,MATCH(D$2,InflationTargetMeasures!$A$2:$MM$2,0),FALSE)</f>
        <v>2</v>
      </c>
      <c r="E12" s="74">
        <f>VLOOKUP($A12,GapMeasures!$A$2:$LA$3000,MATCH(E$2,GapMeasures!$A$2:$LA$2,0),FALSE)</f>
        <v>1.7038589817463801</v>
      </c>
      <c r="F12" s="74" t="e">
        <f>VLOOKUP($A12,InflationMeasures!$A$2:$LN$3000,MATCH(F$2,InflationMeasures!$A$2:$LN$2,0),FALSE)</f>
        <v>#N/A</v>
      </c>
      <c r="G12" s="23">
        <v>20955</v>
      </c>
      <c r="H12" s="22" t="e">
        <f t="shared" si="0"/>
        <v>#N/A</v>
      </c>
      <c r="I12" s="22">
        <f>VLOOKUP($A12,FedFundsRates!$A$2:$MM$3000,MATCH("FedFundsRate",FedFundsRates!$A$2:$MM$2,0),FALSE)</f>
        <v>3</v>
      </c>
      <c r="L12" s="8" t="s">
        <v>89</v>
      </c>
      <c r="M12" s="8" t="s">
        <v>92</v>
      </c>
      <c r="S12" s="15" t="s">
        <v>17</v>
      </c>
      <c r="T12" s="15" t="s">
        <v>45</v>
      </c>
    </row>
    <row r="13" spans="1:20" x14ac:dyDescent="0.3">
      <c r="A13" s="1">
        <v>21047</v>
      </c>
      <c r="B13" s="74">
        <f>VLOOKUP($A13,FedFundsRates!$A$2:$MM$3000,MATCH(B$2,FedFundsRates!$A$2:$MM$2,0),FALSE)</f>
        <v>3</v>
      </c>
      <c r="C13" s="74" t="e">
        <f>VLOOKUP($A13,NaturalRateMeasures!$A$2:$MK$3000,MATCH(C$2,NaturalRateMeasures!$A$2:$MK$2,0),FALSE)</f>
        <v>#N/A</v>
      </c>
      <c r="D13" s="74">
        <f>VLOOKUP($A13,InflationTargetMeasures!$A$2:$MM$3000,MATCH(D$2,InflationTargetMeasures!$A$2:$MM$2,0),FALSE)</f>
        <v>2</v>
      </c>
      <c r="E13" s="74">
        <f>VLOOKUP($A13,GapMeasures!$A$2:$LA$3000,MATCH(E$2,GapMeasures!$A$2:$LA$2,0),FALSE)</f>
        <v>1.8380474817583985</v>
      </c>
      <c r="F13" s="74" t="e">
        <f>VLOOKUP($A13,InflationMeasures!$A$2:$LN$3000,MATCH(F$2,InflationMeasures!$A$2:$LN$2,0),FALSE)</f>
        <v>#N/A</v>
      </c>
      <c r="G13" s="23">
        <v>21047</v>
      </c>
      <c r="H13" s="22" t="e">
        <f t="shared" si="0"/>
        <v>#N/A</v>
      </c>
      <c r="I13" s="22">
        <f>VLOOKUP($A13,FedFundsRates!$A$2:$MM$3000,MATCH("FedFundsRate",FedFundsRates!$A$2:$MM$2,0),FALSE)</f>
        <v>3.2333333333333338</v>
      </c>
      <c r="S13" s="15" t="s">
        <v>18</v>
      </c>
      <c r="T13" s="15" t="s">
        <v>46</v>
      </c>
    </row>
    <row r="14" spans="1:20" x14ac:dyDescent="0.3">
      <c r="A14" s="1">
        <v>21139</v>
      </c>
      <c r="B14" s="74">
        <f>VLOOKUP($A14,FedFundsRates!$A$2:$MM$3000,MATCH(B$2,FedFundsRates!$A$2:$MM$2,0),FALSE)</f>
        <v>3.2333333333333338</v>
      </c>
      <c r="C14" s="74" t="e">
        <f>VLOOKUP($A14,NaturalRateMeasures!$A$2:$MK$3000,MATCH(C$2,NaturalRateMeasures!$A$2:$MK$2,0),FALSE)</f>
        <v>#N/A</v>
      </c>
      <c r="D14" s="74">
        <f>VLOOKUP($A14,InflationTargetMeasures!$A$2:$MM$3000,MATCH(D$2,InflationTargetMeasures!$A$2:$MM$2,0),FALSE)</f>
        <v>2</v>
      </c>
      <c r="E14" s="74">
        <f>VLOOKUP($A14,GapMeasures!$A$2:$LA$3000,MATCH(E$2,GapMeasures!$A$2:$LA$2,0),FALSE)</f>
        <v>-9.2331910544911189E-2</v>
      </c>
      <c r="F14" s="74" t="e">
        <f>VLOOKUP($A14,InflationMeasures!$A$2:$LN$3000,MATCH(F$2,InflationMeasures!$A$2:$LN$2,0),FALSE)</f>
        <v>#N/A</v>
      </c>
      <c r="G14" s="23">
        <v>21139</v>
      </c>
      <c r="H14" s="22" t="e">
        <f t="shared" si="0"/>
        <v>#N/A</v>
      </c>
      <c r="I14" s="22">
        <f>VLOOKUP($A14,FedFundsRates!$A$2:$MM$3000,MATCH("FedFundsRate",FedFundsRates!$A$2:$MM$2,0),FALSE)</f>
        <v>3.2533333333333334</v>
      </c>
      <c r="S14" s="15" t="s">
        <v>19</v>
      </c>
      <c r="T14" s="15" t="s">
        <v>47</v>
      </c>
    </row>
    <row r="15" spans="1:20" x14ac:dyDescent="0.3">
      <c r="A15" s="1">
        <v>21231</v>
      </c>
      <c r="B15" s="74">
        <f>VLOOKUP($A15,FedFundsRates!$A$2:$MM$3000,MATCH(B$2,FedFundsRates!$A$2:$MM$2,0),FALSE)</f>
        <v>3.2533333333333334</v>
      </c>
      <c r="C15" s="74" t="e">
        <f>VLOOKUP($A15,NaturalRateMeasures!$A$2:$MK$3000,MATCH(C$2,NaturalRateMeasures!$A$2:$MK$2,0),FALSE)</f>
        <v>#N/A</v>
      </c>
      <c r="D15" s="74">
        <f>VLOOKUP($A15,InflationTargetMeasures!$A$2:$MM$3000,MATCH(D$2,InflationTargetMeasures!$A$2:$MM$2,0),FALSE)</f>
        <v>2</v>
      </c>
      <c r="E15" s="74">
        <f>VLOOKUP($A15,GapMeasures!$A$2:$LA$3000,MATCH(E$2,GapMeasures!$A$2:$LA$2,0),FALSE)</f>
        <v>-3.5281633405253658</v>
      </c>
      <c r="F15" s="74" t="e">
        <f>VLOOKUP($A15,InflationMeasures!$A$2:$LN$3000,MATCH(F$2,InflationMeasures!$A$2:$LN$2,0),FALSE)</f>
        <v>#N/A</v>
      </c>
      <c r="G15" s="23">
        <v>21231</v>
      </c>
      <c r="H15" s="22" t="e">
        <f t="shared" si="0"/>
        <v>#N/A</v>
      </c>
      <c r="I15" s="22">
        <f>VLOOKUP($A15,FedFundsRates!$A$2:$MM$3000,MATCH("FedFundsRate",FedFundsRates!$A$2:$MM$2,0),FALSE)</f>
        <v>1.8633333333333335</v>
      </c>
      <c r="S15" s="15" t="s">
        <v>20</v>
      </c>
      <c r="T15" s="15" t="s">
        <v>48</v>
      </c>
    </row>
    <row r="16" spans="1:20" x14ac:dyDescent="0.3">
      <c r="A16" s="1">
        <v>21320</v>
      </c>
      <c r="B16" s="74">
        <f>VLOOKUP($A16,FedFundsRates!$A$2:$MM$3000,MATCH(B$2,FedFundsRates!$A$2:$MM$2,0),FALSE)</f>
        <v>1.8633333333333335</v>
      </c>
      <c r="C16" s="74" t="e">
        <f>VLOOKUP($A16,NaturalRateMeasures!$A$2:$MK$3000,MATCH(C$2,NaturalRateMeasures!$A$2:$MK$2,0),FALSE)</f>
        <v>#N/A</v>
      </c>
      <c r="D16" s="74">
        <f>VLOOKUP($A16,InflationTargetMeasures!$A$2:$MM$3000,MATCH(D$2,InflationTargetMeasures!$A$2:$MM$2,0),FALSE)</f>
        <v>2</v>
      </c>
      <c r="E16" s="74">
        <f>VLOOKUP($A16,GapMeasures!$A$2:$LA$3000,MATCH(E$2,GapMeasures!$A$2:$LA$2,0),FALSE)</f>
        <v>-3.7543899439705051</v>
      </c>
      <c r="F16" s="74" t="e">
        <f>VLOOKUP($A16,InflationMeasures!$A$2:$LN$3000,MATCH(F$2,InflationMeasures!$A$2:$LN$2,0),FALSE)</f>
        <v>#N/A</v>
      </c>
      <c r="G16" s="23">
        <v>21320</v>
      </c>
      <c r="H16" s="22" t="e">
        <f t="shared" si="0"/>
        <v>#N/A</v>
      </c>
      <c r="I16" s="22">
        <f>VLOOKUP($A16,FedFundsRates!$A$2:$MM$3000,MATCH("FedFundsRate",FedFundsRates!$A$2:$MM$2,0),FALSE)</f>
        <v>0.94000000000000006</v>
      </c>
      <c r="L16" s="11" t="s">
        <v>72</v>
      </c>
      <c r="M16" s="12"/>
      <c r="S16" s="15" t="s">
        <v>21</v>
      </c>
      <c r="T16" s="15" t="s">
        <v>49</v>
      </c>
    </row>
    <row r="17" spans="1:20" x14ac:dyDescent="0.3">
      <c r="A17" s="1">
        <v>21412</v>
      </c>
      <c r="B17" s="74">
        <f>VLOOKUP($A17,FedFundsRates!$A$2:$MM$3000,MATCH(B$2,FedFundsRates!$A$2:$MM$2,0),FALSE)</f>
        <v>0.94000000000000006</v>
      </c>
      <c r="C17" s="74" t="e">
        <f>VLOOKUP($A17,NaturalRateMeasures!$A$2:$MK$3000,MATCH(C$2,NaturalRateMeasures!$A$2:$MK$2,0),FALSE)</f>
        <v>#N/A</v>
      </c>
      <c r="D17" s="74">
        <f>VLOOKUP($A17,InflationTargetMeasures!$A$2:$MM$3000,MATCH(D$2,InflationTargetMeasures!$A$2:$MM$2,0),FALSE)</f>
        <v>2</v>
      </c>
      <c r="E17" s="74">
        <f>VLOOKUP($A17,GapMeasures!$A$2:$LA$3000,MATCH(E$2,GapMeasures!$A$2:$LA$2,0),FALSE)</f>
        <v>-2.4044146634161376</v>
      </c>
      <c r="F17" s="74" t="e">
        <f>VLOOKUP($A17,InflationMeasures!$A$2:$LN$3000,MATCH(F$2,InflationMeasures!$A$2:$LN$2,0),FALSE)</f>
        <v>#N/A</v>
      </c>
      <c r="G17" s="23">
        <v>21412</v>
      </c>
      <c r="H17" s="22" t="e">
        <f t="shared" si="0"/>
        <v>#N/A</v>
      </c>
      <c r="I17" s="22">
        <f>VLOOKUP($A17,FedFundsRates!$A$2:$MM$3000,MATCH("FedFundsRate",FedFundsRates!$A$2:$MM$2,0),FALSE)</f>
        <v>1.3233333333333333</v>
      </c>
      <c r="L17" s="11" t="s">
        <v>69</v>
      </c>
      <c r="M17" s="11" t="s">
        <v>70</v>
      </c>
      <c r="S17" s="15" t="s">
        <v>22</v>
      </c>
      <c r="T17" s="15" t="s">
        <v>50</v>
      </c>
    </row>
    <row r="18" spans="1:20" x14ac:dyDescent="0.3">
      <c r="A18" s="1">
        <v>21504</v>
      </c>
      <c r="B18" s="74">
        <f>VLOOKUP($A18,FedFundsRates!$A$2:$MM$3000,MATCH(B$2,FedFundsRates!$A$2:$MM$2,0),FALSE)</f>
        <v>1.3233333333333333</v>
      </c>
      <c r="C18" s="74" t="e">
        <f>VLOOKUP($A18,NaturalRateMeasures!$A$2:$MK$3000,MATCH(C$2,NaturalRateMeasures!$A$2:$MK$2,0),FALSE)</f>
        <v>#N/A</v>
      </c>
      <c r="D18" s="74">
        <f>VLOOKUP($A18,InflationTargetMeasures!$A$2:$MM$3000,MATCH(D$2,InflationTargetMeasures!$A$2:$MM$2,0),FALSE)</f>
        <v>2</v>
      </c>
      <c r="E18" s="74">
        <f>VLOOKUP($A18,GapMeasures!$A$2:$LA$3000,MATCH(E$2,GapMeasures!$A$2:$LA$2,0),FALSE)</f>
        <v>-1.0541781450265875</v>
      </c>
      <c r="F18" s="74" t="e">
        <f>VLOOKUP($A18,InflationMeasures!$A$2:$LN$3000,MATCH(F$2,InflationMeasures!$A$2:$LN$2,0),FALSE)</f>
        <v>#N/A</v>
      </c>
      <c r="G18" s="23">
        <v>21504</v>
      </c>
      <c r="H18" s="22" t="e">
        <f t="shared" si="0"/>
        <v>#N/A</v>
      </c>
      <c r="I18" s="22">
        <f>VLOOKUP($A18,FedFundsRates!$A$2:$MM$3000,MATCH("FedFundsRate",FedFundsRates!$A$2:$MM$2,0),FALSE)</f>
        <v>2.1633333333333336</v>
      </c>
      <c r="L18" s="12" t="s">
        <v>26</v>
      </c>
      <c r="M18" s="12" t="s">
        <v>54</v>
      </c>
      <c r="S18" s="15" t="s">
        <v>23</v>
      </c>
      <c r="T18" s="15" t="s">
        <v>51</v>
      </c>
    </row>
    <row r="19" spans="1:20" x14ac:dyDescent="0.3">
      <c r="A19" s="1">
        <v>21596</v>
      </c>
      <c r="B19" s="74">
        <f>VLOOKUP($A19,FedFundsRates!$A$2:$MM$3000,MATCH(B$2,FedFundsRates!$A$2:$MM$2,0),FALSE)</f>
        <v>2.1633333333333336</v>
      </c>
      <c r="C19" s="74" t="e">
        <f>VLOOKUP($A19,NaturalRateMeasures!$A$2:$MK$3000,MATCH(C$2,NaturalRateMeasures!$A$2:$MK$2,0),FALSE)</f>
        <v>#N/A</v>
      </c>
      <c r="D19" s="74">
        <f>VLOOKUP($A19,InflationTargetMeasures!$A$2:$MM$3000,MATCH(D$2,InflationTargetMeasures!$A$2:$MM$2,0),FALSE)</f>
        <v>2</v>
      </c>
      <c r="E19" s="74">
        <f>VLOOKUP($A19,GapMeasures!$A$2:$LA$3000,MATCH(E$2,GapMeasures!$A$2:$LA$2,0),FALSE)</f>
        <v>-0.10601645703426191</v>
      </c>
      <c r="F19" s="74" t="e">
        <f>VLOOKUP($A19,InflationMeasures!$A$2:$LN$3000,MATCH(F$2,InflationMeasures!$A$2:$LN$2,0),FALSE)</f>
        <v>#N/A</v>
      </c>
      <c r="G19" s="23">
        <v>21596</v>
      </c>
      <c r="H19" s="22" t="e">
        <f t="shared" si="0"/>
        <v>#N/A</v>
      </c>
      <c r="I19" s="22">
        <f>VLOOKUP($A19,FedFundsRates!$A$2:$MM$3000,MATCH("FedFundsRate",FedFundsRates!$A$2:$MM$2,0),FALSE)</f>
        <v>2.57</v>
      </c>
      <c r="L19" s="12" t="s">
        <v>27</v>
      </c>
      <c r="M19" s="12" t="s">
        <v>55</v>
      </c>
      <c r="S19" s="15" t="s">
        <v>24</v>
      </c>
      <c r="T19" s="15" t="s">
        <v>52</v>
      </c>
    </row>
    <row r="20" spans="1:20" x14ac:dyDescent="0.3">
      <c r="A20" s="1">
        <v>21685</v>
      </c>
      <c r="B20" s="74">
        <f>VLOOKUP($A20,FedFundsRates!$A$2:$MM$3000,MATCH(B$2,FedFundsRates!$A$2:$MM$2,0),FALSE)</f>
        <v>2.57</v>
      </c>
      <c r="C20" s="74" t="e">
        <f>VLOOKUP($A20,NaturalRateMeasures!$A$2:$MK$3000,MATCH(C$2,NaturalRateMeasures!$A$2:$MK$2,0),FALSE)</f>
        <v>#N/A</v>
      </c>
      <c r="D20" s="74">
        <f>VLOOKUP($A20,InflationTargetMeasures!$A$2:$MM$3000,MATCH(D$2,InflationTargetMeasures!$A$2:$MM$2,0),FALSE)</f>
        <v>2</v>
      </c>
      <c r="E20" s="74">
        <f>VLOOKUP($A20,GapMeasures!$A$2:$LA$3000,MATCH(E$2,GapMeasures!$A$2:$LA$2,0),FALSE)</f>
        <v>1.1497750538824936</v>
      </c>
      <c r="F20" s="74" t="e">
        <f>VLOOKUP($A20,InflationMeasures!$A$2:$LN$3000,MATCH(F$2,InflationMeasures!$A$2:$LN$2,0),FALSE)</f>
        <v>#N/A</v>
      </c>
      <c r="G20" s="23">
        <v>21685</v>
      </c>
      <c r="H20" s="22" t="e">
        <f t="shared" si="0"/>
        <v>#N/A</v>
      </c>
      <c r="I20" s="22">
        <f>VLOOKUP($A20,FedFundsRates!$A$2:$MM$3000,MATCH("FedFundsRate",FedFundsRates!$A$2:$MM$2,0),FALSE)</f>
        <v>3.0833333333333335</v>
      </c>
      <c r="L20" s="12" t="s">
        <v>28</v>
      </c>
      <c r="M20" s="12" t="s">
        <v>56</v>
      </c>
      <c r="S20" s="15" t="s">
        <v>25</v>
      </c>
      <c r="T20" s="15" t="s">
        <v>53</v>
      </c>
    </row>
    <row r="21" spans="1:20" x14ac:dyDescent="0.3">
      <c r="A21" s="1">
        <v>21777</v>
      </c>
      <c r="B21" s="74">
        <f>VLOOKUP($A21,FedFundsRates!$A$2:$MM$3000,MATCH(B$2,FedFundsRates!$A$2:$MM$2,0),FALSE)</f>
        <v>3.0833333333333335</v>
      </c>
      <c r="C21" s="74" t="e">
        <f>VLOOKUP($A21,NaturalRateMeasures!$A$2:$MK$3000,MATCH(C$2,NaturalRateMeasures!$A$2:$MK$2,0),FALSE)</f>
        <v>#N/A</v>
      </c>
      <c r="D21" s="74">
        <f>VLOOKUP($A21,InflationTargetMeasures!$A$2:$MM$3000,MATCH(D$2,InflationTargetMeasures!$A$2:$MM$2,0),FALSE)</f>
        <v>2</v>
      </c>
      <c r="E21" s="74">
        <f>VLOOKUP($A21,GapMeasures!$A$2:$LA$3000,MATCH(E$2,GapMeasures!$A$2:$LA$2,0),FALSE)</f>
        <v>0.19068294612845321</v>
      </c>
      <c r="F21" s="74" t="e">
        <f>VLOOKUP($A21,InflationMeasures!$A$2:$LN$3000,MATCH(F$2,InflationMeasures!$A$2:$LN$2,0),FALSE)</f>
        <v>#N/A</v>
      </c>
      <c r="G21" s="23">
        <v>21777</v>
      </c>
      <c r="H21" s="22" t="e">
        <f t="shared" si="0"/>
        <v>#N/A</v>
      </c>
      <c r="I21" s="22">
        <f>VLOOKUP($A21,FedFundsRates!$A$2:$MM$3000,MATCH("FedFundsRate",FedFundsRates!$A$2:$MM$2,0),FALSE)</f>
        <v>3.5766666666666667</v>
      </c>
      <c r="L21" s="12" t="s">
        <v>29</v>
      </c>
      <c r="M21" s="12" t="s">
        <v>57</v>
      </c>
      <c r="S21" s="15" t="s">
        <v>93</v>
      </c>
      <c r="T21" s="15" t="s">
        <v>94</v>
      </c>
    </row>
    <row r="22" spans="1:20" x14ac:dyDescent="0.3">
      <c r="A22" s="1">
        <v>21869</v>
      </c>
      <c r="B22" s="74">
        <f>VLOOKUP($A22,FedFundsRates!$A$2:$MM$3000,MATCH(B$2,FedFundsRates!$A$2:$MM$2,0),FALSE)</f>
        <v>3.5766666666666667</v>
      </c>
      <c r="C22" s="74" t="e">
        <f>VLOOKUP($A22,NaturalRateMeasures!$A$2:$MK$3000,MATCH(C$2,NaturalRateMeasures!$A$2:$MK$2,0),FALSE)</f>
        <v>#N/A</v>
      </c>
      <c r="D22" s="74">
        <f>VLOOKUP($A22,InflationTargetMeasures!$A$2:$MM$3000,MATCH(D$2,InflationTargetMeasures!$A$2:$MM$2,0),FALSE)</f>
        <v>2</v>
      </c>
      <c r="E22" s="74">
        <f>VLOOKUP($A22,GapMeasures!$A$2:$LA$3000,MATCH(E$2,GapMeasures!$A$2:$LA$2,0),FALSE)</f>
        <v>-0.54709694624863525</v>
      </c>
      <c r="F22" s="74" t="e">
        <f>VLOOKUP($A22,InflationMeasures!$A$2:$LN$3000,MATCH(F$2,InflationMeasures!$A$2:$LN$2,0),FALSE)</f>
        <v>#N/A</v>
      </c>
      <c r="G22" s="23">
        <v>21869</v>
      </c>
      <c r="H22" s="22" t="e">
        <f t="shared" si="0"/>
        <v>#N/A</v>
      </c>
      <c r="I22" s="22">
        <f>VLOOKUP($A22,FedFundsRates!$A$2:$MM$3000,MATCH("FedFundsRate",FedFundsRates!$A$2:$MM$2,0),FALSE)</f>
        <v>3.99</v>
      </c>
      <c r="L22" s="12" t="s">
        <v>30</v>
      </c>
      <c r="M22" s="12" t="s">
        <v>58</v>
      </c>
    </row>
    <row r="23" spans="1:20" x14ac:dyDescent="0.3">
      <c r="A23" s="1">
        <v>21961</v>
      </c>
      <c r="B23" s="74">
        <f>VLOOKUP($A23,FedFundsRates!$A$2:$MM$3000,MATCH(B$2,FedFundsRates!$A$2:$MM$2,0),FALSE)</f>
        <v>3.99</v>
      </c>
      <c r="C23" s="74" t="e">
        <f>VLOOKUP($A23,NaturalRateMeasures!$A$2:$MK$3000,MATCH(C$2,NaturalRateMeasures!$A$2:$MK$2,0),FALSE)</f>
        <v>#N/A</v>
      </c>
      <c r="D23" s="74">
        <f>VLOOKUP($A23,InflationTargetMeasures!$A$2:$MM$3000,MATCH(D$2,InflationTargetMeasures!$A$2:$MM$2,0),FALSE)</f>
        <v>2</v>
      </c>
      <c r="E23" s="74">
        <f>VLOOKUP($A23,GapMeasures!$A$2:$LA$3000,MATCH(E$2,GapMeasures!$A$2:$LA$2,0),FALSE)</f>
        <v>0.63510577628941445</v>
      </c>
      <c r="F23" s="74">
        <f>VLOOKUP($A23,InflationMeasures!$A$2:$LN$3000,MATCH(F$2,InflationMeasures!$A$2:$LN$2,0),FALSE)</f>
        <v>2.1076377699001059</v>
      </c>
      <c r="G23" s="23">
        <v>21961</v>
      </c>
      <c r="H23" s="22" t="e">
        <f t="shared" si="0"/>
        <v>#N/A</v>
      </c>
      <c r="I23" s="22">
        <f>VLOOKUP($A23,FedFundsRates!$A$2:$MM$3000,MATCH("FedFundsRate",FedFundsRates!$A$2:$MM$2,0),FALSE)</f>
        <v>3.9333333333333336</v>
      </c>
      <c r="L23" s="12" t="s">
        <v>31</v>
      </c>
      <c r="M23" s="12" t="s">
        <v>59</v>
      </c>
      <c r="S23" s="3" t="s">
        <v>71</v>
      </c>
      <c r="T23" s="2"/>
    </row>
    <row r="24" spans="1:20" x14ac:dyDescent="0.3">
      <c r="A24" s="1">
        <v>22051</v>
      </c>
      <c r="B24" s="74">
        <f>VLOOKUP($A24,FedFundsRates!$A$2:$MM$3000,MATCH(B$2,FedFundsRates!$A$2:$MM$2,0),FALSE)</f>
        <v>3.9333333333333336</v>
      </c>
      <c r="C24" s="74" t="e">
        <f>VLOOKUP($A24,NaturalRateMeasures!$A$2:$MK$3000,MATCH(C$2,NaturalRateMeasures!$A$2:$MK$2,0),FALSE)</f>
        <v>#N/A</v>
      </c>
      <c r="D24" s="74">
        <f>VLOOKUP($A24,InflationTargetMeasures!$A$2:$MM$3000,MATCH(D$2,InflationTargetMeasures!$A$2:$MM$2,0),FALSE)</f>
        <v>2</v>
      </c>
      <c r="E24" s="74">
        <f>VLOOKUP($A24,GapMeasures!$A$2:$LA$3000,MATCH(E$2,GapMeasures!$A$2:$LA$2,0),FALSE)</f>
        <v>-0.91952488955734935</v>
      </c>
      <c r="F24" s="74">
        <f>VLOOKUP($A24,InflationMeasures!$A$2:$LN$3000,MATCH(F$2,InflationMeasures!$A$2:$LN$2,0),FALSE)</f>
        <v>1.9489678163867152</v>
      </c>
      <c r="G24" s="23">
        <v>22051</v>
      </c>
      <c r="H24" s="22" t="e">
        <f t="shared" si="0"/>
        <v>#N/A</v>
      </c>
      <c r="I24" s="22">
        <f>VLOOKUP($A24,FedFundsRates!$A$2:$MM$3000,MATCH("FedFundsRate",FedFundsRates!$A$2:$MM$2,0),FALSE)</f>
        <v>3.6966666666666668</v>
      </c>
      <c r="L24" s="12" t="s">
        <v>32</v>
      </c>
      <c r="M24" s="12" t="s">
        <v>60</v>
      </c>
      <c r="S24" s="3" t="s">
        <v>69</v>
      </c>
      <c r="T24" s="3" t="s">
        <v>70</v>
      </c>
    </row>
    <row r="25" spans="1:20" x14ac:dyDescent="0.3">
      <c r="A25" s="1">
        <v>22143</v>
      </c>
      <c r="B25" s="74">
        <f>VLOOKUP($A25,FedFundsRates!$A$2:$MM$3000,MATCH(B$2,FedFundsRates!$A$2:$MM$2,0),FALSE)</f>
        <v>3.6966666666666668</v>
      </c>
      <c r="C25" s="74" t="e">
        <f>VLOOKUP($A25,NaturalRateMeasures!$A$2:$MK$3000,MATCH(C$2,NaturalRateMeasures!$A$2:$MK$2,0),FALSE)</f>
        <v>#N/A</v>
      </c>
      <c r="D25" s="74">
        <f>VLOOKUP($A25,InflationTargetMeasures!$A$2:$MM$3000,MATCH(D$2,InflationTargetMeasures!$A$2:$MM$2,0),FALSE)</f>
        <v>2</v>
      </c>
      <c r="E25" s="74">
        <f>VLOOKUP($A25,GapMeasures!$A$2:$LA$3000,MATCH(E$2,GapMeasures!$A$2:$LA$2,0),FALSE)</f>
        <v>-1.4287490430145064</v>
      </c>
      <c r="F25" s="74">
        <f>VLOOKUP($A25,InflationMeasures!$A$2:$LN$3000,MATCH(F$2,InflationMeasures!$A$2:$LN$2,0),FALSE)</f>
        <v>1.6749458667685735</v>
      </c>
      <c r="G25" s="23">
        <v>22143</v>
      </c>
      <c r="H25" s="22" t="e">
        <f t="shared" si="0"/>
        <v>#N/A</v>
      </c>
      <c r="I25" s="22">
        <f>VLOOKUP($A25,FedFundsRates!$A$2:$MM$3000,MATCH("FedFundsRate",FedFundsRates!$A$2:$MM$2,0),FALSE)</f>
        <v>2.936666666666667</v>
      </c>
      <c r="L25" s="12" t="s">
        <v>33</v>
      </c>
      <c r="M25" s="12" t="s">
        <v>61</v>
      </c>
      <c r="S25" s="2" t="s">
        <v>0</v>
      </c>
      <c r="T25" s="2" t="s">
        <v>35</v>
      </c>
    </row>
    <row r="26" spans="1:20" x14ac:dyDescent="0.3">
      <c r="A26" s="1">
        <v>22235</v>
      </c>
      <c r="B26" s="74">
        <f>VLOOKUP($A26,FedFundsRates!$A$2:$MM$3000,MATCH(B$2,FedFundsRates!$A$2:$MM$2,0),FALSE)</f>
        <v>2.936666666666667</v>
      </c>
      <c r="C26" s="74" t="e">
        <f>VLOOKUP($A26,NaturalRateMeasures!$A$2:$MK$3000,MATCH(C$2,NaturalRateMeasures!$A$2:$MK$2,0),FALSE)</f>
        <v>#N/A</v>
      </c>
      <c r="D26" s="74">
        <f>VLOOKUP($A26,InflationTargetMeasures!$A$2:$MM$3000,MATCH(D$2,InflationTargetMeasures!$A$2:$MM$2,0),FALSE)</f>
        <v>2</v>
      </c>
      <c r="E26" s="74">
        <f>VLOOKUP($A26,GapMeasures!$A$2:$LA$3000,MATCH(E$2,GapMeasures!$A$2:$LA$2,0),FALSE)</f>
        <v>-3.6372172244024816</v>
      </c>
      <c r="F26" s="74">
        <f>VLOOKUP($A26,InflationMeasures!$A$2:$LN$3000,MATCH(F$2,InflationMeasures!$A$2:$LN$2,0),FALSE)</f>
        <v>1.4183499018552537</v>
      </c>
      <c r="G26" s="23">
        <v>22235</v>
      </c>
      <c r="H26" s="22" t="e">
        <f t="shared" si="0"/>
        <v>#N/A</v>
      </c>
      <c r="I26" s="22">
        <f>VLOOKUP($A26,FedFundsRates!$A$2:$MM$3000,MATCH("FedFundsRate",FedFundsRates!$A$2:$MM$2,0),FALSE)</f>
        <v>2.2966666666666669</v>
      </c>
      <c r="L26" s="12" t="s">
        <v>34</v>
      </c>
      <c r="M26" s="12" t="s">
        <v>62</v>
      </c>
      <c r="S26" s="2" t="s">
        <v>1</v>
      </c>
      <c r="T26" s="2" t="s">
        <v>36</v>
      </c>
    </row>
    <row r="27" spans="1:20" x14ac:dyDescent="0.3">
      <c r="A27" s="1">
        <v>22327</v>
      </c>
      <c r="B27" s="74">
        <f>VLOOKUP($A27,FedFundsRates!$A$2:$MM$3000,MATCH(B$2,FedFundsRates!$A$2:$MM$2,0),FALSE)</f>
        <v>2.2966666666666669</v>
      </c>
      <c r="C27" s="74">
        <f>VLOOKUP($A27,NaturalRateMeasures!$A$2:$MK$3000,MATCH(C$2,NaturalRateMeasures!$A$2:$MK$2,0),FALSE)</f>
        <v>5.1056999999999997</v>
      </c>
      <c r="D27" s="74">
        <f>VLOOKUP($A27,InflationTargetMeasures!$A$2:$MM$3000,MATCH(D$2,InflationTargetMeasures!$A$2:$MM$2,0),FALSE)</f>
        <v>2</v>
      </c>
      <c r="E27" s="74">
        <f>VLOOKUP($A27,GapMeasures!$A$2:$LA$3000,MATCH(E$2,GapMeasures!$A$2:$LA$2,0),FALSE)</f>
        <v>-3.9185409983455668</v>
      </c>
      <c r="F27" s="74">
        <f>VLOOKUP($A27,InflationMeasures!$A$2:$LN$3000,MATCH(F$2,InflationMeasures!$A$2:$LN$2,0),FALSE)</f>
        <v>1.2750915288473719</v>
      </c>
      <c r="G27" s="23">
        <v>22327</v>
      </c>
      <c r="H27" s="22">
        <f t="shared" si="0"/>
        <v>4.0590667940982748</v>
      </c>
      <c r="I27" s="22">
        <f>VLOOKUP($A27,FedFundsRates!$A$2:$MM$3000,MATCH("FedFundsRate",FedFundsRates!$A$2:$MM$2,0),FALSE)</f>
        <v>2.0033333333333334</v>
      </c>
    </row>
    <row r="28" spans="1:20" x14ac:dyDescent="0.3">
      <c r="A28" s="1">
        <v>22416</v>
      </c>
      <c r="B28" s="74">
        <f>VLOOKUP($A28,FedFundsRates!$A$2:$MM$3000,MATCH(B$2,FedFundsRates!$A$2:$MM$2,0),FALSE)</f>
        <v>2.0033333333333334</v>
      </c>
      <c r="C28" s="74">
        <f>VLOOKUP($A28,NaturalRateMeasures!$A$2:$MK$3000,MATCH(C$2,NaturalRateMeasures!$A$2:$MK$2,0),FALSE)</f>
        <v>5.32</v>
      </c>
      <c r="D28" s="74">
        <f>VLOOKUP($A28,InflationTargetMeasures!$A$2:$MM$3000,MATCH(D$2,InflationTargetMeasures!$A$2:$MM$2,0),FALSE)</f>
        <v>2</v>
      </c>
      <c r="E28" s="74">
        <f>VLOOKUP($A28,GapMeasures!$A$2:$LA$3000,MATCH(E$2,GapMeasures!$A$2:$LA$2,0),FALSE)</f>
        <v>-3.1823902027035422</v>
      </c>
      <c r="F28" s="74">
        <f>VLOOKUP($A28,InflationMeasures!$A$2:$LN$3000,MATCH(F$2,InflationMeasures!$A$2:$LN$2,0),FALSE)</f>
        <v>1.2262608476921288</v>
      </c>
      <c r="G28" s="23">
        <v>22416</v>
      </c>
      <c r="H28" s="22">
        <f t="shared" si="0"/>
        <v>4.5681961701864227</v>
      </c>
      <c r="I28" s="22">
        <f>VLOOKUP($A28,FedFundsRates!$A$2:$MM$3000,MATCH("FedFundsRate",FedFundsRates!$A$2:$MM$2,0),FALSE)</f>
        <v>1.7333333333333332</v>
      </c>
      <c r="L28" s="17" t="s">
        <v>73</v>
      </c>
    </row>
    <row r="29" spans="1:20" x14ac:dyDescent="0.3">
      <c r="A29" s="1">
        <v>22508</v>
      </c>
      <c r="B29" s="74">
        <f>VLOOKUP($A29,FedFundsRates!$A$2:$MM$3000,MATCH(B$2,FedFundsRates!$A$2:$MM$2,0),FALSE)</f>
        <v>1.7333333333333332</v>
      </c>
      <c r="C29" s="74">
        <f>VLOOKUP($A29,NaturalRateMeasures!$A$2:$MK$3000,MATCH(C$2,NaturalRateMeasures!$A$2:$MK$2,0),FALSE)</f>
        <v>5.2962999999999996</v>
      </c>
      <c r="D29" s="74">
        <f>VLOOKUP($A29,InflationTargetMeasures!$A$2:$MM$3000,MATCH(D$2,InflationTargetMeasures!$A$2:$MM$2,0),FALSE)</f>
        <v>2</v>
      </c>
      <c r="E29" s="74">
        <f>VLOOKUP($A29,GapMeasures!$A$2:$LA$3000,MATCH(E$2,GapMeasures!$A$2:$LA$2,0),FALSE)</f>
        <v>-2.2454265563476214</v>
      </c>
      <c r="F29" s="74">
        <f>VLOOKUP($A29,InflationMeasures!$A$2:$LN$3000,MATCH(F$2,InflationMeasures!$A$2:$LN$2,0),FALSE)</f>
        <v>1.2652677732539974</v>
      </c>
      <c r="G29" s="23">
        <v>22508</v>
      </c>
      <c r="H29" s="22">
        <f t="shared" si="0"/>
        <v>5.0714883817071854</v>
      </c>
      <c r="I29" s="22">
        <f>VLOOKUP($A29,FedFundsRates!$A$2:$MM$3000,MATCH("FedFundsRate",FedFundsRates!$A$2:$MM$2,0),FALSE)</f>
        <v>1.6833333333333333</v>
      </c>
      <c r="L29" s="18">
        <v>0</v>
      </c>
      <c r="Q29" s="6"/>
      <c r="R29" s="5" t="s">
        <v>66</v>
      </c>
      <c r="S29" s="5" t="s">
        <v>83</v>
      </c>
    </row>
    <row r="30" spans="1:20" x14ac:dyDescent="0.3">
      <c r="A30" s="1">
        <v>22600</v>
      </c>
      <c r="B30" s="74">
        <f>VLOOKUP($A30,FedFundsRates!$A$2:$MM$3000,MATCH(B$2,FedFundsRates!$A$2:$MM$2,0),FALSE)</f>
        <v>1.6833333333333333</v>
      </c>
      <c r="C30" s="74">
        <f>VLOOKUP($A30,NaturalRateMeasures!$A$2:$MK$3000,MATCH(C$2,NaturalRateMeasures!$A$2:$MK$2,0),FALSE)</f>
        <v>5.2930000000000001</v>
      </c>
      <c r="D30" s="74">
        <f>VLOOKUP($A30,InflationTargetMeasures!$A$2:$MM$3000,MATCH(D$2,InflationTargetMeasures!$A$2:$MM$2,0),FALSE)</f>
        <v>2</v>
      </c>
      <c r="E30" s="74">
        <f>VLOOKUP($A30,GapMeasures!$A$2:$LA$3000,MATCH(E$2,GapMeasures!$A$2:$LA$2,0),FALSE)</f>
        <v>-1.250769805460368</v>
      </c>
      <c r="F30" s="74">
        <f>VLOOKUP($A30,InflationMeasures!$A$2:$LN$3000,MATCH(F$2,InflationMeasures!$A$2:$LN$2,0),FALSE)</f>
        <v>1.1799962539801534</v>
      </c>
      <c r="G30" s="23">
        <v>22600</v>
      </c>
      <c r="H30" s="22">
        <f t="shared" si="0"/>
        <v>5.4376094782400459</v>
      </c>
      <c r="I30" s="22">
        <f>VLOOKUP($A30,FedFundsRates!$A$2:$MM$3000,MATCH("FedFundsRate",FedFundsRates!$A$2:$MM$2,0),FALSE)</f>
        <v>2.4</v>
      </c>
      <c r="L30" s="17" t="s">
        <v>74</v>
      </c>
      <c r="Q30" s="19">
        <f>FOMCTaylor93UR!Q30</f>
        <v>46249</v>
      </c>
      <c r="R30" s="20">
        <f>VLOOKUP(Q30,$G$2:$I$2470,2,FALSE)</f>
        <v>5.8944676000583698</v>
      </c>
      <c r="S30" s="20">
        <f>VLOOKUP(Q30,$G$2:$I$2470,3,FALSE)</f>
        <v>3.67</v>
      </c>
    </row>
    <row r="31" spans="1:20" x14ac:dyDescent="0.3">
      <c r="A31" s="1">
        <v>22692</v>
      </c>
      <c r="B31" s="74">
        <f>VLOOKUP($A31,FedFundsRates!$A$2:$MM$3000,MATCH(B$2,FedFundsRates!$A$2:$MM$2,0),FALSE)</f>
        <v>2.4</v>
      </c>
      <c r="C31" s="74">
        <f>VLOOKUP($A31,NaturalRateMeasures!$A$2:$MK$3000,MATCH(C$2,NaturalRateMeasures!$A$2:$MK$2,0),FALSE)</f>
        <v>5.1536</v>
      </c>
      <c r="D31" s="74">
        <f>VLOOKUP($A31,InflationTargetMeasures!$A$2:$MM$3000,MATCH(D$2,InflationTargetMeasures!$A$2:$MM$2,0),FALSE)</f>
        <v>2</v>
      </c>
      <c r="E31" s="74">
        <f>VLOOKUP($A31,GapMeasures!$A$2:$LA$3000,MATCH(E$2,GapMeasures!$A$2:$LA$2,0),FALSE)</f>
        <v>-0.44337684755426893</v>
      </c>
      <c r="F31" s="74">
        <f>VLOOKUP($A31,InflationMeasures!$A$2:$LN$3000,MATCH(F$2,InflationMeasures!$A$2:$LN$2,0),FALSE)</f>
        <v>1.3836948391922066</v>
      </c>
      <c r="G31" s="23">
        <v>22692</v>
      </c>
      <c r="H31" s="22">
        <f t="shared" si="0"/>
        <v>6.0074538350111748</v>
      </c>
      <c r="I31" s="22">
        <f>VLOOKUP($A31,FedFundsRates!$A$2:$MM$3000,MATCH("FedFundsRate",FedFundsRates!$A$2:$MM$2,0),FALSE)</f>
        <v>2.4566666666666666</v>
      </c>
      <c r="L31" s="18">
        <v>0.5</v>
      </c>
      <c r="Q31" s="19">
        <f>FOMCTaylor93UR!Q31</f>
        <v>46341</v>
      </c>
      <c r="R31" s="20">
        <f>VLOOKUP(Q31,$G$2:$I$2470,2,FALSE)</f>
        <v>6.3380910763367773</v>
      </c>
      <c r="S31" s="20" t="e">
        <f>VLOOKUP(Q31,$G$2:$I$2470,3,FALSE)</f>
        <v>#N/A</v>
      </c>
    </row>
    <row r="32" spans="1:20" x14ac:dyDescent="0.3">
      <c r="A32" s="1">
        <v>22781</v>
      </c>
      <c r="B32" s="74">
        <f>VLOOKUP($A32,FedFundsRates!$A$2:$MM$3000,MATCH(B$2,FedFundsRates!$A$2:$MM$2,0),FALSE)</f>
        <v>2.4566666666666666</v>
      </c>
      <c r="C32" s="74">
        <f>VLOOKUP($A32,NaturalRateMeasures!$A$2:$MK$3000,MATCH(C$2,NaturalRateMeasures!$A$2:$MK$2,0),FALSE)</f>
        <v>4.6604999999999999</v>
      </c>
      <c r="D32" s="74">
        <f>VLOOKUP($A32,InflationTargetMeasures!$A$2:$MM$3000,MATCH(D$2,InflationTargetMeasures!$A$2:$MM$2,0),FALSE)</f>
        <v>2</v>
      </c>
      <c r="E32" s="74">
        <f>VLOOKUP($A32,GapMeasures!$A$2:$LA$3000,MATCH(E$2,GapMeasures!$A$2:$LA$2,0),FALSE)</f>
        <v>-0.53165822292415965</v>
      </c>
      <c r="F32" s="74">
        <f>VLOOKUP($A32,InflationMeasures!$A$2:$LN$3000,MATCH(F$2,InflationMeasures!$A$2:$LN$2,0),FALSE)</f>
        <v>1.4350500093184948</v>
      </c>
      <c r="G32" s="23">
        <v>22781</v>
      </c>
      <c r="H32" s="22">
        <f t="shared" si="0"/>
        <v>5.5472459025156624</v>
      </c>
      <c r="I32" s="22">
        <f>VLOOKUP($A32,FedFundsRates!$A$2:$MM$3000,MATCH("FedFundsRate",FedFundsRates!$A$2:$MM$2,0),FALSE)</f>
        <v>2.6066666666666669</v>
      </c>
    </row>
    <row r="33" spans="1:9" x14ac:dyDescent="0.3">
      <c r="A33" s="1">
        <v>22873</v>
      </c>
      <c r="B33" s="74">
        <f>VLOOKUP($A33,FedFundsRates!$A$2:$MM$3000,MATCH(B$2,FedFundsRates!$A$2:$MM$2,0),FALSE)</f>
        <v>2.6066666666666669</v>
      </c>
      <c r="C33" s="74">
        <f>VLOOKUP($A33,NaturalRateMeasures!$A$2:$MK$3000,MATCH(C$2,NaturalRateMeasures!$A$2:$MK$2,0),FALSE)</f>
        <v>4.5467000000000004</v>
      </c>
      <c r="D33" s="74">
        <f>VLOOKUP($A33,InflationTargetMeasures!$A$2:$MM$3000,MATCH(D$2,InflationTargetMeasures!$A$2:$MM$2,0),FALSE)</f>
        <v>2</v>
      </c>
      <c r="E33" s="74">
        <f>VLOOKUP($A33,GapMeasures!$A$2:$LA$3000,MATCH(E$2,GapMeasures!$A$2:$LA$2,0),FALSE)</f>
        <v>-0.33445856210814273</v>
      </c>
      <c r="F33" s="74">
        <f>VLOOKUP($A33,InflationMeasures!$A$2:$LN$3000,MATCH(F$2,InflationMeasures!$A$2:$LN$2,0),FALSE)</f>
        <v>1.3298694872270644</v>
      </c>
      <c r="G33" s="23">
        <v>22873</v>
      </c>
      <c r="H33" s="22">
        <f t="shared" si="0"/>
        <v>5.3742749497865256</v>
      </c>
      <c r="I33" s="22">
        <f>VLOOKUP($A33,FedFundsRates!$A$2:$MM$3000,MATCH("FedFundsRate",FedFundsRates!$A$2:$MM$2,0),FALSE)</f>
        <v>2.8466666666666671</v>
      </c>
    </row>
    <row r="34" spans="1:9" x14ac:dyDescent="0.3">
      <c r="A34" s="1">
        <v>22965</v>
      </c>
      <c r="B34" s="74">
        <f>VLOOKUP($A34,FedFundsRates!$A$2:$MM$3000,MATCH(B$2,FedFundsRates!$A$2:$MM$2,0),FALSE)</f>
        <v>2.8466666666666671</v>
      </c>
      <c r="C34" s="74">
        <f>VLOOKUP($A34,NaturalRateMeasures!$A$2:$MK$3000,MATCH(C$2,NaturalRateMeasures!$A$2:$MK$2,0),FALSE)</f>
        <v>4.1031000000000004</v>
      </c>
      <c r="D34" s="74">
        <f>VLOOKUP($A34,InflationTargetMeasures!$A$2:$MM$3000,MATCH(D$2,InflationTargetMeasures!$A$2:$MM$2,0),FALSE)</f>
        <v>2</v>
      </c>
      <c r="E34" s="74">
        <f>VLOOKUP($A34,GapMeasures!$A$2:$LA$3000,MATCH(E$2,GapMeasures!$A$2:$LA$2,0),FALSE)</f>
        <v>-1.0503391437118605</v>
      </c>
      <c r="F34" s="74">
        <f>VLOOKUP($A34,InflationMeasures!$A$2:$LN$3000,MATCH(F$2,InflationMeasures!$A$2:$LN$2,0),FALSE)</f>
        <v>1.2773047019622341</v>
      </c>
      <c r="G34" s="23">
        <v>22965</v>
      </c>
      <c r="H34" s="22">
        <f t="shared" si="0"/>
        <v>4.4938874810874205</v>
      </c>
      <c r="I34" s="22">
        <f>VLOOKUP($A34,FedFundsRates!$A$2:$MM$3000,MATCH("FedFundsRate",FedFundsRates!$A$2:$MM$2,0),FALSE)</f>
        <v>2.9233333333333333</v>
      </c>
    </row>
    <row r="35" spans="1:9" x14ac:dyDescent="0.3">
      <c r="A35" s="1">
        <v>23057</v>
      </c>
      <c r="B35" s="74">
        <f>VLOOKUP($A35,FedFundsRates!$A$2:$MM$3000,MATCH(B$2,FedFundsRates!$A$2:$MM$2,0),FALSE)</f>
        <v>2.9233333333333333</v>
      </c>
      <c r="C35" s="74">
        <f>VLOOKUP($A35,NaturalRateMeasures!$A$2:$MK$3000,MATCH(C$2,NaturalRateMeasures!$A$2:$MK$2,0),FALSE)</f>
        <v>4.0885999999999996</v>
      </c>
      <c r="D35" s="74">
        <f>VLOOKUP($A35,InflationTargetMeasures!$A$2:$MM$3000,MATCH(D$2,InflationTargetMeasures!$A$2:$MM$2,0),FALSE)</f>
        <v>2</v>
      </c>
      <c r="E35" s="74">
        <f>VLOOKUP($A35,GapMeasures!$A$2:$LA$3000,MATCH(E$2,GapMeasures!$A$2:$LA$2,0),FALSE)</f>
        <v>-1.023690488774724</v>
      </c>
      <c r="F35" s="74">
        <f>VLOOKUP($A35,InflationMeasures!$A$2:$LN$3000,MATCH(F$2,InflationMeasures!$A$2:$LN$2,0),FALSE)</f>
        <v>1.2357063814090852</v>
      </c>
      <c r="G35" s="23">
        <v>23057</v>
      </c>
      <c r="H35" s="22">
        <f t="shared" si="0"/>
        <v>4.4303143277262658</v>
      </c>
      <c r="I35" s="22">
        <f>VLOOKUP($A35,FedFundsRates!$A$2:$MM$3000,MATCH("FedFundsRate",FedFundsRates!$A$2:$MM$2,0),FALSE)</f>
        <v>2.9666666666666668</v>
      </c>
    </row>
    <row r="36" spans="1:9" x14ac:dyDescent="0.3">
      <c r="A36" s="1">
        <v>23146</v>
      </c>
      <c r="B36" s="74">
        <f>VLOOKUP($A36,FedFundsRates!$A$2:$MM$3000,MATCH(B$2,FedFundsRates!$A$2:$MM$2,0),FALSE)</f>
        <v>2.9666666666666668</v>
      </c>
      <c r="C36" s="74">
        <f>VLOOKUP($A36,NaturalRateMeasures!$A$2:$MK$3000,MATCH(C$2,NaturalRateMeasures!$A$2:$MK$2,0),FALSE)</f>
        <v>4.0538999999999996</v>
      </c>
      <c r="D36" s="74">
        <f>VLOOKUP($A36,InflationTargetMeasures!$A$2:$MM$3000,MATCH(D$2,InflationTargetMeasures!$A$2:$MM$2,0),FALSE)</f>
        <v>2</v>
      </c>
      <c r="E36" s="74">
        <f>VLOOKUP($A36,GapMeasures!$A$2:$LA$3000,MATCH(E$2,GapMeasures!$A$2:$LA$2,0),FALSE)</f>
        <v>-0.97884088291734017</v>
      </c>
      <c r="F36" s="74">
        <f>VLOOKUP($A36,InflationMeasures!$A$2:$LN$3000,MATCH(F$2,InflationMeasures!$A$2:$LN$2,0),FALSE)</f>
        <v>1.2310142087212261</v>
      </c>
      <c r="G36" s="23">
        <v>23146</v>
      </c>
      <c r="H36" s="22">
        <f t="shared" si="0"/>
        <v>4.4110008716231688</v>
      </c>
      <c r="I36" s="22">
        <f>VLOOKUP($A36,FedFundsRates!$A$2:$MM$3000,MATCH("FedFundsRate",FedFundsRates!$A$2:$MM$2,0),FALSE)</f>
        <v>2.9633333333333334</v>
      </c>
    </row>
    <row r="37" spans="1:9" x14ac:dyDescent="0.3">
      <c r="A37" s="1">
        <v>23238</v>
      </c>
      <c r="B37" s="74">
        <f>VLOOKUP($A37,FedFundsRates!$A$2:$MM$3000,MATCH(B$2,FedFundsRates!$A$2:$MM$2,0),FALSE)</f>
        <v>2.9633333333333334</v>
      </c>
      <c r="C37" s="74">
        <f>VLOOKUP($A37,NaturalRateMeasures!$A$2:$MK$3000,MATCH(C$2,NaturalRateMeasures!$A$2:$MK$2,0),FALSE)</f>
        <v>4.3640999999999996</v>
      </c>
      <c r="D37" s="74">
        <f>VLOOKUP($A37,InflationTargetMeasures!$A$2:$MM$3000,MATCH(D$2,InflationTargetMeasures!$A$2:$MM$2,0),FALSE)</f>
        <v>2</v>
      </c>
      <c r="E37" s="74">
        <f>VLOOKUP($A37,GapMeasures!$A$2:$LA$3000,MATCH(E$2,GapMeasures!$A$2:$LA$2,0),FALSE)</f>
        <v>0.11941432684437993</v>
      </c>
      <c r="F37" s="74">
        <f>VLOOKUP($A37,InflationMeasures!$A$2:$LN$3000,MATCH(F$2,InflationMeasures!$A$2:$LN$2,0),FALSE)</f>
        <v>1.2879990233182648</v>
      </c>
      <c r="G37" s="23">
        <v>23238</v>
      </c>
      <c r="H37" s="22">
        <f t="shared" si="0"/>
        <v>5.3558056983995863</v>
      </c>
      <c r="I37" s="22">
        <f>VLOOKUP($A37,FedFundsRates!$A$2:$MM$3000,MATCH("FedFundsRate",FedFundsRates!$A$2:$MM$2,0),FALSE)</f>
        <v>3.33</v>
      </c>
    </row>
    <row r="38" spans="1:9" x14ac:dyDescent="0.3">
      <c r="A38" s="1">
        <v>23330</v>
      </c>
      <c r="B38" s="74">
        <f>VLOOKUP($A38,FedFundsRates!$A$2:$MM$3000,MATCH(B$2,FedFundsRates!$A$2:$MM$2,0),FALSE)</f>
        <v>3.33</v>
      </c>
      <c r="C38" s="74">
        <f>VLOOKUP($A38,NaturalRateMeasures!$A$2:$MK$3000,MATCH(C$2,NaturalRateMeasures!$A$2:$MK$2,0),FALSE)</f>
        <v>4.1048999999999998</v>
      </c>
      <c r="D38" s="74">
        <f>VLOOKUP($A38,InflationTargetMeasures!$A$2:$MM$3000,MATCH(D$2,InflationTargetMeasures!$A$2:$MM$2,0),FALSE)</f>
        <v>2</v>
      </c>
      <c r="E38" s="74">
        <f>VLOOKUP($A38,GapMeasures!$A$2:$LA$3000,MATCH(E$2,GapMeasures!$A$2:$LA$2,0),FALSE)</f>
        <v>-0.30681570669005231</v>
      </c>
      <c r="F38" s="74">
        <f>VLOOKUP($A38,InflationMeasures!$A$2:$LN$3000,MATCH(F$2,InflationMeasures!$A$2:$LN$2,0),FALSE)</f>
        <v>1.5841101565831739</v>
      </c>
      <c r="G38" s="23">
        <v>23330</v>
      </c>
      <c r="H38" s="22">
        <f t="shared" si="0"/>
        <v>5.3276573815297343</v>
      </c>
      <c r="I38" s="22">
        <f>VLOOKUP($A38,FedFundsRates!$A$2:$MM$3000,MATCH("FedFundsRate",FedFundsRates!$A$2:$MM$2,0),FALSE)</f>
        <v>3.4533333333333331</v>
      </c>
    </row>
    <row r="39" spans="1:9" x14ac:dyDescent="0.3">
      <c r="A39" s="1">
        <v>23422</v>
      </c>
      <c r="B39" s="74">
        <f>VLOOKUP($A39,FedFundsRates!$A$2:$MM$3000,MATCH(B$2,FedFundsRates!$A$2:$MM$2,0),FALSE)</f>
        <v>3.4533333333333331</v>
      </c>
      <c r="C39" s="74">
        <f>VLOOKUP($A39,NaturalRateMeasures!$A$2:$MK$3000,MATCH(C$2,NaturalRateMeasures!$A$2:$MK$2,0),FALSE)</f>
        <v>4.3922999999999996</v>
      </c>
      <c r="D39" s="74">
        <f>VLOOKUP($A39,InflationTargetMeasures!$A$2:$MM$3000,MATCH(D$2,InflationTargetMeasures!$A$2:$MM$2,0),FALSE)</f>
        <v>2</v>
      </c>
      <c r="E39" s="74">
        <f>VLOOKUP($A39,GapMeasures!$A$2:$LA$3000,MATCH(E$2,GapMeasures!$A$2:$LA$2,0),FALSE)</f>
        <v>0.71564759687317725</v>
      </c>
      <c r="F39" s="74">
        <f>VLOOKUP($A39,InflationMeasures!$A$2:$LN$3000,MATCH(F$2,InflationMeasures!$A$2:$LN$2,0),FALSE)</f>
        <v>1.6821521831541952</v>
      </c>
      <c r="G39" s="23">
        <v>23422</v>
      </c>
      <c r="H39" s="22">
        <f t="shared" si="0"/>
        <v>6.2733520731678807</v>
      </c>
      <c r="I39" s="22">
        <f>VLOOKUP($A39,FedFundsRates!$A$2:$MM$3000,MATCH("FedFundsRate",FedFundsRates!$A$2:$MM$2,0),FALSE)</f>
        <v>3.4633333333333334</v>
      </c>
    </row>
    <row r="40" spans="1:9" x14ac:dyDescent="0.3">
      <c r="A40" s="1">
        <v>23512</v>
      </c>
      <c r="B40" s="74">
        <f>VLOOKUP($A40,FedFundsRates!$A$2:$MM$3000,MATCH(B$2,FedFundsRates!$A$2:$MM$2,0),FALSE)</f>
        <v>3.4633333333333334</v>
      </c>
      <c r="C40" s="74">
        <f>VLOOKUP($A40,NaturalRateMeasures!$A$2:$MK$3000,MATCH(C$2,NaturalRateMeasures!$A$2:$MK$2,0),FALSE)</f>
        <v>4.3089000000000004</v>
      </c>
      <c r="D40" s="74">
        <f>VLOOKUP($A40,InflationTargetMeasures!$A$2:$MM$3000,MATCH(D$2,InflationTargetMeasures!$A$2:$MM$2,0),FALSE)</f>
        <v>2</v>
      </c>
      <c r="E40" s="74">
        <f>VLOOKUP($A40,GapMeasures!$A$2:$LA$3000,MATCH(E$2,GapMeasures!$A$2:$LA$2,0),FALSE)</f>
        <v>0.71952516287459456</v>
      </c>
      <c r="F40" s="74">
        <f>VLOOKUP($A40,InflationMeasures!$A$2:$LN$3000,MATCH(F$2,InflationMeasures!$A$2:$LN$2,0),FALSE)</f>
        <v>1.603242785407466</v>
      </c>
      <c r="G40" s="23">
        <v>23512</v>
      </c>
      <c r="H40" s="22">
        <f t="shared" si="0"/>
        <v>6.0735267595484972</v>
      </c>
      <c r="I40" s="22">
        <f>VLOOKUP($A40,FedFundsRates!$A$2:$MM$3000,MATCH("FedFundsRate",FedFundsRates!$A$2:$MM$2,0),FALSE)</f>
        <v>3.49</v>
      </c>
    </row>
    <row r="41" spans="1:9" x14ac:dyDescent="0.3">
      <c r="A41" s="1">
        <v>23604</v>
      </c>
      <c r="B41" s="74">
        <f>VLOOKUP($A41,FedFundsRates!$A$2:$MM$3000,MATCH(B$2,FedFundsRates!$A$2:$MM$2,0),FALSE)</f>
        <v>3.49</v>
      </c>
      <c r="C41" s="74">
        <f>VLOOKUP($A41,NaturalRateMeasures!$A$2:$MK$3000,MATCH(C$2,NaturalRateMeasures!$A$2:$MK$2,0),FALSE)</f>
        <v>4.4051</v>
      </c>
      <c r="D41" s="74">
        <f>VLOOKUP($A41,InflationTargetMeasures!$A$2:$MM$3000,MATCH(D$2,InflationTargetMeasures!$A$2:$MM$2,0),FALSE)</f>
        <v>2</v>
      </c>
      <c r="E41" s="74">
        <f>VLOOKUP($A41,GapMeasures!$A$2:$LA$3000,MATCH(E$2,GapMeasures!$A$2:$LA$2,0),FALSE)</f>
        <v>1.1947831856144959</v>
      </c>
      <c r="F41" s="74">
        <f>VLOOKUP($A41,InflationMeasures!$A$2:$LN$3000,MATCH(F$2,InflationMeasures!$A$2:$LN$2,0),FALSE)</f>
        <v>1.4885795214849562</v>
      </c>
      <c r="G41" s="23">
        <v>23604</v>
      </c>
      <c r="H41" s="22">
        <f t="shared" si="0"/>
        <v>6.2353608750346821</v>
      </c>
      <c r="I41" s="22">
        <f>VLOOKUP($A41,FedFundsRates!$A$2:$MM$3000,MATCH("FedFundsRate",FedFundsRates!$A$2:$MM$2,0),FALSE)</f>
        <v>3.456666666666667</v>
      </c>
    </row>
    <row r="42" spans="1:9" x14ac:dyDescent="0.3">
      <c r="A42" s="1">
        <v>23696</v>
      </c>
      <c r="B42" s="74">
        <f>VLOOKUP($A42,FedFundsRates!$A$2:$MM$3000,MATCH(B$2,FedFundsRates!$A$2:$MM$2,0),FALSE)</f>
        <v>3.456666666666667</v>
      </c>
      <c r="C42" s="74">
        <f>VLOOKUP($A42,NaturalRateMeasures!$A$2:$MK$3000,MATCH(C$2,NaturalRateMeasures!$A$2:$MK$2,0),FALSE)</f>
        <v>4.1596000000000002</v>
      </c>
      <c r="D42" s="74">
        <f>VLOOKUP($A42,InflationTargetMeasures!$A$2:$MM$3000,MATCH(D$2,InflationTargetMeasures!$A$2:$MM$2,0),FALSE)</f>
        <v>2</v>
      </c>
      <c r="E42" s="74">
        <f>VLOOKUP($A42,GapMeasures!$A$2:$LA$3000,MATCH(E$2,GapMeasures!$A$2:$LA$2,0),FALSE)</f>
        <v>0.42434988863616552</v>
      </c>
      <c r="F42" s="74">
        <f>VLOOKUP($A42,InflationMeasures!$A$2:$LN$3000,MATCH(F$2,InflationMeasures!$A$2:$LN$2,0),FALSE)</f>
        <v>1.259521381874884</v>
      </c>
      <c r="G42" s="23">
        <v>23696</v>
      </c>
      <c r="H42" s="22">
        <f t="shared" si="0"/>
        <v>5.2610570171304083</v>
      </c>
      <c r="I42" s="22">
        <f>VLOOKUP($A42,FedFundsRates!$A$2:$MM$3000,MATCH("FedFundsRate",FedFundsRates!$A$2:$MM$2,0),FALSE)</f>
        <v>3.5766666666666667</v>
      </c>
    </row>
    <row r="43" spans="1:9" x14ac:dyDescent="0.3">
      <c r="A43" s="1">
        <v>23788</v>
      </c>
      <c r="B43" s="74">
        <f>VLOOKUP($A43,FedFundsRates!$A$2:$MM$3000,MATCH(B$2,FedFundsRates!$A$2:$MM$2,0),FALSE)</f>
        <v>3.5766666666666667</v>
      </c>
      <c r="C43" s="74">
        <f>VLOOKUP($A43,NaturalRateMeasures!$A$2:$MK$3000,MATCH(C$2,NaturalRateMeasures!$A$2:$MK$2,0),FALSE)</f>
        <v>4.5235000000000003</v>
      </c>
      <c r="D43" s="74">
        <f>VLOOKUP($A43,InflationTargetMeasures!$A$2:$MM$3000,MATCH(D$2,InflationTargetMeasures!$A$2:$MM$2,0),FALSE)</f>
        <v>2</v>
      </c>
      <c r="E43" s="74">
        <f>VLOOKUP($A43,GapMeasures!$A$2:$LA$3000,MATCH(E$2,GapMeasures!$A$2:$LA$2,0),FALSE)</f>
        <v>1.7374587854070569</v>
      </c>
      <c r="F43" s="74">
        <f>VLOOKUP($A43,InflationMeasures!$A$2:$LN$3000,MATCH(F$2,InflationMeasures!$A$2:$LN$2,0),FALSE)</f>
        <v>1.2123745819397902</v>
      </c>
      <c r="G43" s="23">
        <v>23788</v>
      </c>
      <c r="H43" s="22">
        <f t="shared" si="0"/>
        <v>6.2107912656132136</v>
      </c>
      <c r="I43" s="22">
        <f>VLOOKUP($A43,FedFundsRates!$A$2:$MM$3000,MATCH("FedFundsRate",FedFundsRates!$A$2:$MM$2,0),FALSE)</f>
        <v>3.9766666666666666</v>
      </c>
    </row>
    <row r="44" spans="1:9" x14ac:dyDescent="0.3">
      <c r="A44" s="1">
        <v>23877</v>
      </c>
      <c r="B44" s="74">
        <f>VLOOKUP($A44,FedFundsRates!$A$2:$MM$3000,MATCH(B$2,FedFundsRates!$A$2:$MM$2,0),FALSE)</f>
        <v>3.9766666666666666</v>
      </c>
      <c r="C44" s="74">
        <f>VLOOKUP($A44,NaturalRateMeasures!$A$2:$MK$3000,MATCH(C$2,NaturalRateMeasures!$A$2:$MK$2,0),FALSE)</f>
        <v>4.4927999999999999</v>
      </c>
      <c r="D44" s="74">
        <f>VLOOKUP($A44,InflationTargetMeasures!$A$2:$MM$3000,MATCH(D$2,InflationTargetMeasures!$A$2:$MM$2,0),FALSE)</f>
        <v>2</v>
      </c>
      <c r="E44" s="74">
        <f>VLOOKUP($A44,GapMeasures!$A$2:$LA$3000,MATCH(E$2,GapMeasures!$A$2:$LA$2,0),FALSE)</f>
        <v>1.9419720069338933</v>
      </c>
      <c r="F44" s="74">
        <f>VLOOKUP($A44,InflationMeasures!$A$2:$LN$3000,MATCH(F$2,InflationMeasures!$A$2:$LN$2,0),FALSE)</f>
        <v>1.220674050256032</v>
      </c>
      <c r="G44" s="23">
        <v>23877</v>
      </c>
      <c r="H44" s="22">
        <f t="shared" si="0"/>
        <v>6.294797078850995</v>
      </c>
      <c r="I44" s="22">
        <f>VLOOKUP($A44,FedFundsRates!$A$2:$MM$3000,MATCH("FedFundsRate",FedFundsRates!$A$2:$MM$2,0),FALSE)</f>
        <v>4.0799999999999992</v>
      </c>
    </row>
    <row r="45" spans="1:9" x14ac:dyDescent="0.3">
      <c r="A45" s="1">
        <v>23969</v>
      </c>
      <c r="B45" s="74">
        <f>VLOOKUP($A45,FedFundsRates!$A$2:$MM$3000,MATCH(B$2,FedFundsRates!$A$2:$MM$2,0),FALSE)</f>
        <v>4.0799999999999992</v>
      </c>
      <c r="C45" s="74">
        <f>VLOOKUP($A45,NaturalRateMeasures!$A$2:$MK$3000,MATCH(C$2,NaturalRateMeasures!$A$2:$MK$2,0),FALSE)</f>
        <v>4.7313999999999998</v>
      </c>
      <c r="D45" s="74">
        <f>VLOOKUP($A45,InflationTargetMeasures!$A$2:$MM$3000,MATCH(D$2,InflationTargetMeasures!$A$2:$MM$2,0),FALSE)</f>
        <v>2</v>
      </c>
      <c r="E45" s="74">
        <f>VLOOKUP($A45,GapMeasures!$A$2:$LA$3000,MATCH(E$2,GapMeasures!$A$2:$LA$2,0),FALSE)</f>
        <v>3.0861431482919555</v>
      </c>
      <c r="F45" s="74">
        <f>VLOOKUP($A45,InflationMeasures!$A$2:$LN$3000,MATCH(F$2,InflationMeasures!$A$2:$LN$2,0),FALSE)</f>
        <v>1.2589073634204251</v>
      </c>
      <c r="G45" s="23">
        <v>23969</v>
      </c>
      <c r="H45" s="22">
        <f t="shared" si="0"/>
        <v>7.1628326192766156</v>
      </c>
      <c r="I45" s="22">
        <f>VLOOKUP($A45,FedFundsRates!$A$2:$MM$3000,MATCH("FedFundsRate",FedFundsRates!$A$2:$MM$2,0),FALSE)</f>
        <v>4.0766666666666671</v>
      </c>
    </row>
    <row r="46" spans="1:9" x14ac:dyDescent="0.3">
      <c r="A46" s="1">
        <v>24061</v>
      </c>
      <c r="B46" s="74">
        <f>VLOOKUP($A46,FedFundsRates!$A$2:$MM$3000,MATCH(B$2,FedFundsRates!$A$2:$MM$2,0),FALSE)</f>
        <v>4.0766666666666671</v>
      </c>
      <c r="C46" s="74">
        <f>VLOOKUP($A46,NaturalRateMeasures!$A$2:$MK$3000,MATCH(C$2,NaturalRateMeasures!$A$2:$MK$2,0),FALSE)</f>
        <v>4.9375999999999998</v>
      </c>
      <c r="D46" s="74">
        <f>VLOOKUP($A46,InflationTargetMeasures!$A$2:$MM$3000,MATCH(D$2,InflationTargetMeasures!$A$2:$MM$2,0),FALSE)</f>
        <v>2</v>
      </c>
      <c r="E46" s="74">
        <f>VLOOKUP($A46,GapMeasures!$A$2:$LA$3000,MATCH(E$2,GapMeasures!$A$2:$LA$2,0),FALSE)</f>
        <v>4.3352268518705932</v>
      </c>
      <c r="F46" s="74">
        <f>VLOOKUP($A46,InflationMeasures!$A$2:$LN$3000,MATCH(F$2,InflationMeasures!$A$2:$LN$2,0),FALSE)</f>
        <v>1.3386246520168399</v>
      </c>
      <c r="G46" s="23">
        <v>24061</v>
      </c>
      <c r="H46" s="22">
        <f t="shared" si="0"/>
        <v>8.1131504039605566</v>
      </c>
      <c r="I46" s="22">
        <f>VLOOKUP($A46,FedFundsRates!$A$2:$MM$3000,MATCH("FedFundsRate",FedFundsRates!$A$2:$MM$2,0),FALSE)</f>
        <v>4.166666666666667</v>
      </c>
    </row>
    <row r="47" spans="1:9" x14ac:dyDescent="0.3">
      <c r="A47" s="1">
        <v>24153</v>
      </c>
      <c r="B47" s="74">
        <f>VLOOKUP($A47,FedFundsRates!$A$2:$MM$3000,MATCH(B$2,FedFundsRates!$A$2:$MM$2,0),FALSE)</f>
        <v>4.166666666666667</v>
      </c>
      <c r="C47" s="74">
        <f>VLOOKUP($A47,NaturalRateMeasures!$A$2:$MK$3000,MATCH(C$2,NaturalRateMeasures!$A$2:$MK$2,0),FALSE)</f>
        <v>5.1608000000000001</v>
      </c>
      <c r="D47" s="74">
        <f>VLOOKUP($A47,InflationTargetMeasures!$A$2:$MM$3000,MATCH(D$2,InflationTargetMeasures!$A$2:$MM$2,0),FALSE)</f>
        <v>2</v>
      </c>
      <c r="E47" s="74">
        <f>VLOOKUP($A47,GapMeasures!$A$2:$LA$3000,MATCH(E$2,GapMeasures!$A$2:$LA$2,0),FALSE)</f>
        <v>5.7266481478273104</v>
      </c>
      <c r="F47" s="74">
        <f>VLOOKUP($A47,InflationMeasures!$A$2:$LN$3000,MATCH(F$2,InflationMeasures!$A$2:$LN$2,0),FALSE)</f>
        <v>1.4633858500029628</v>
      </c>
      <c r="G47" s="23">
        <v>24153</v>
      </c>
      <c r="H47" s="22">
        <f t="shared" si="0"/>
        <v>9.2192028489180995</v>
      </c>
      <c r="I47" s="22">
        <f>VLOOKUP($A47,FedFundsRates!$A$2:$MM$3000,MATCH("FedFundsRate",FedFundsRates!$A$2:$MM$2,0),FALSE)</f>
        <v>4.5599999999999996</v>
      </c>
    </row>
    <row r="48" spans="1:9" x14ac:dyDescent="0.3">
      <c r="A48" s="1">
        <v>24242</v>
      </c>
      <c r="B48" s="74">
        <f>VLOOKUP($A48,FedFundsRates!$A$2:$MM$3000,MATCH(B$2,FedFundsRates!$A$2:$MM$2,0),FALSE)</f>
        <v>4.5599999999999996</v>
      </c>
      <c r="C48" s="74">
        <f>VLOOKUP($A48,NaturalRateMeasures!$A$2:$MK$3000,MATCH(C$2,NaturalRateMeasures!$A$2:$MK$2,0),FALSE)</f>
        <v>4.9181999999999997</v>
      </c>
      <c r="D48" s="74">
        <f>VLOOKUP($A48,InflationTargetMeasures!$A$2:$MM$3000,MATCH(D$2,InflationTargetMeasures!$A$2:$MM$2,0),FALSE)</f>
        <v>2</v>
      </c>
      <c r="E48" s="74">
        <f>VLOOKUP($A48,GapMeasures!$A$2:$LA$3000,MATCH(E$2,GapMeasures!$A$2:$LA$2,0),FALSE)</f>
        <v>4.9463384596439832</v>
      </c>
      <c r="F48" s="74">
        <f>VLOOKUP($A48,InflationMeasures!$A$2:$LN$3000,MATCH(F$2,InflationMeasures!$A$2:$LN$2,0),FALSE)</f>
        <v>1.9707041590681929</v>
      </c>
      <c r="G48" s="23">
        <v>24242</v>
      </c>
      <c r="H48" s="22">
        <f t="shared" si="0"/>
        <v>9.3474254684242801</v>
      </c>
      <c r="I48" s="22">
        <f>VLOOKUP($A48,FedFundsRates!$A$2:$MM$3000,MATCH("FedFundsRate",FedFundsRates!$A$2:$MM$2,0),FALSE)</f>
        <v>4.9133333333333331</v>
      </c>
    </row>
    <row r="49" spans="1:9" x14ac:dyDescent="0.3">
      <c r="A49" s="1">
        <v>24334</v>
      </c>
      <c r="B49" s="74">
        <f>VLOOKUP($A49,FedFundsRates!$A$2:$MM$3000,MATCH(B$2,FedFundsRates!$A$2:$MM$2,0),FALSE)</f>
        <v>4.9133333333333331</v>
      </c>
      <c r="C49" s="74">
        <f>VLOOKUP($A49,NaturalRateMeasures!$A$2:$MK$3000,MATCH(C$2,NaturalRateMeasures!$A$2:$MK$2,0),FALSE)</f>
        <v>4.9042000000000003</v>
      </c>
      <c r="D49" s="74">
        <f>VLOOKUP($A49,InflationTargetMeasures!$A$2:$MM$3000,MATCH(D$2,InflationTargetMeasures!$A$2:$MM$2,0),FALSE)</f>
        <v>2</v>
      </c>
      <c r="E49" s="74">
        <f>VLOOKUP($A49,GapMeasures!$A$2:$LA$3000,MATCH(E$2,GapMeasures!$A$2:$LA$2,0),FALSE)</f>
        <v>4.6832889464803227</v>
      </c>
      <c r="F49" s="74">
        <f>VLOOKUP($A49,InflationMeasures!$A$2:$LN$3000,MATCH(F$2,InflationMeasures!$A$2:$LN$2,0),FALSE)</f>
        <v>2.4923762608491717</v>
      </c>
      <c r="G49" s="23">
        <v>24334</v>
      </c>
      <c r="H49" s="22">
        <f t="shared" si="0"/>
        <v>9.9844088645139202</v>
      </c>
      <c r="I49" s="22">
        <f>VLOOKUP($A49,FedFundsRates!$A$2:$MM$3000,MATCH("FedFundsRate",FedFundsRates!$A$2:$MM$2,0),FALSE)</f>
        <v>5.41</v>
      </c>
    </row>
    <row r="50" spans="1:9" x14ac:dyDescent="0.3">
      <c r="A50" s="1">
        <v>24426</v>
      </c>
      <c r="B50" s="74">
        <f>VLOOKUP($A50,FedFundsRates!$A$2:$MM$3000,MATCH(B$2,FedFundsRates!$A$2:$MM$2,0),FALSE)</f>
        <v>5.41</v>
      </c>
      <c r="C50" s="74">
        <f>VLOOKUP($A50,NaturalRateMeasures!$A$2:$MK$3000,MATCH(C$2,NaturalRateMeasures!$A$2:$MK$2,0),FALSE)</f>
        <v>4.8874000000000004</v>
      </c>
      <c r="D50" s="74">
        <f>VLOOKUP($A50,InflationTargetMeasures!$A$2:$MM$3000,MATCH(D$2,InflationTargetMeasures!$A$2:$MM$2,0),FALSE)</f>
        <v>2</v>
      </c>
      <c r="E50" s="74">
        <f>VLOOKUP($A50,GapMeasures!$A$2:$LA$3000,MATCH(E$2,GapMeasures!$A$2:$LA$2,0),FALSE)</f>
        <v>4.4036319973711784</v>
      </c>
      <c r="F50" s="74">
        <f>VLOOKUP($A50,InflationMeasures!$A$2:$LN$3000,MATCH(F$2,InflationMeasures!$A$2:$LN$2,0),FALSE)</f>
        <v>3.0334911450113911</v>
      </c>
      <c r="G50" s="23">
        <v>24426</v>
      </c>
      <c r="H50" s="22">
        <f t="shared" si="0"/>
        <v>10.639452716202676</v>
      </c>
      <c r="I50" s="22">
        <f>VLOOKUP($A50,FedFundsRates!$A$2:$MM$3000,MATCH("FedFundsRate",FedFundsRates!$A$2:$MM$2,0),FALSE)</f>
        <v>5.5633333333333326</v>
      </c>
    </row>
    <row r="51" spans="1:9" x14ac:dyDescent="0.3">
      <c r="A51" s="1">
        <v>24518</v>
      </c>
      <c r="B51" s="74">
        <f>VLOOKUP($A51,FedFundsRates!$A$2:$MM$3000,MATCH(B$2,FedFundsRates!$A$2:$MM$2,0),FALSE)</f>
        <v>5.5633333333333326</v>
      </c>
      <c r="C51" s="74">
        <f>VLOOKUP($A51,NaturalRateMeasures!$A$2:$MK$3000,MATCH(C$2,NaturalRateMeasures!$A$2:$MK$2,0),FALSE)</f>
        <v>4.8484999999999996</v>
      </c>
      <c r="D51" s="74">
        <f>VLOOKUP($A51,InflationTargetMeasures!$A$2:$MM$3000,MATCH(D$2,InflationTargetMeasures!$A$2:$MM$2,0),FALSE)</f>
        <v>2</v>
      </c>
      <c r="E51" s="74">
        <f>VLOOKUP($A51,GapMeasures!$A$2:$LA$3000,MATCH(E$2,GapMeasures!$A$2:$LA$2,0),FALSE)</f>
        <v>4.175300401897327</v>
      </c>
      <c r="F51" s="74">
        <f>VLOOKUP($A51,InflationMeasures!$A$2:$LN$3000,MATCH(F$2,InflationMeasures!$A$2:$LN$2,0),FALSE)</f>
        <v>3.0822913637685412</v>
      </c>
      <c r="G51" s="23">
        <v>24518</v>
      </c>
      <c r="H51" s="22">
        <f t="shared" si="0"/>
        <v>10.559587246601476</v>
      </c>
      <c r="I51" s="22">
        <f>VLOOKUP($A51,FedFundsRates!$A$2:$MM$3000,MATCH("FedFundsRate",FedFundsRates!$A$2:$MM$2,0),FALSE)</f>
        <v>4.8233333333333341</v>
      </c>
    </row>
    <row r="52" spans="1:9" x14ac:dyDescent="0.3">
      <c r="A52" s="1">
        <v>24607</v>
      </c>
      <c r="B52" s="74">
        <f>VLOOKUP($A52,FedFundsRates!$A$2:$MM$3000,MATCH(B$2,FedFundsRates!$A$2:$MM$2,0),FALSE)</f>
        <v>4.8233333333333341</v>
      </c>
      <c r="C52" s="74">
        <f>VLOOKUP($A52,NaturalRateMeasures!$A$2:$MK$3000,MATCH(C$2,NaturalRateMeasures!$A$2:$MK$2,0),FALSE)</f>
        <v>4.6581000000000001</v>
      </c>
      <c r="D52" s="74">
        <f>VLOOKUP($A52,InflationTargetMeasures!$A$2:$MM$3000,MATCH(D$2,InflationTargetMeasures!$A$2:$MM$2,0),FALSE)</f>
        <v>2</v>
      </c>
      <c r="E52" s="74">
        <f>VLOOKUP($A52,GapMeasures!$A$2:$LA$3000,MATCH(E$2,GapMeasures!$A$2:$LA$2,0),FALSE)</f>
        <v>3.0906634551054055</v>
      </c>
      <c r="F52" s="74">
        <f>VLOOKUP($A52,InflationMeasures!$A$2:$LN$3000,MATCH(F$2,InflationMeasures!$A$2:$LN$2,0),FALSE)</f>
        <v>2.9421945309795916</v>
      </c>
      <c r="G52" s="23">
        <v>24607</v>
      </c>
      <c r="H52" s="22">
        <f t="shared" si="0"/>
        <v>9.6167235240220919</v>
      </c>
      <c r="I52" s="22">
        <f>VLOOKUP($A52,FedFundsRates!$A$2:$MM$3000,MATCH("FedFundsRate",FedFundsRates!$A$2:$MM$2,0),FALSE)</f>
        <v>3.99</v>
      </c>
    </row>
    <row r="53" spans="1:9" x14ac:dyDescent="0.3">
      <c r="A53" s="1">
        <v>24699</v>
      </c>
      <c r="B53" s="74">
        <f>VLOOKUP($A53,FedFundsRates!$A$2:$MM$3000,MATCH(B$2,FedFundsRates!$A$2:$MM$2,0),FALSE)</f>
        <v>3.99</v>
      </c>
      <c r="C53" s="74">
        <f>VLOOKUP($A53,NaturalRateMeasures!$A$2:$MK$3000,MATCH(C$2,NaturalRateMeasures!$A$2:$MK$2,0),FALSE)</f>
        <v>4.7046999999999999</v>
      </c>
      <c r="D53" s="74">
        <f>VLOOKUP($A53,InflationTargetMeasures!$A$2:$MM$3000,MATCH(D$2,InflationTargetMeasures!$A$2:$MM$2,0),FALSE)</f>
        <v>2</v>
      </c>
      <c r="E53" s="74">
        <f>VLOOKUP($A53,GapMeasures!$A$2:$LA$3000,MATCH(E$2,GapMeasures!$A$2:$LA$2,0),FALSE)</f>
        <v>2.9188677403550973</v>
      </c>
      <c r="F53" s="74">
        <f>VLOOKUP($A53,InflationMeasures!$A$2:$LN$3000,MATCH(F$2,InflationMeasures!$A$2:$LN$2,0),FALSE)</f>
        <v>3.0268352692109701</v>
      </c>
      <c r="G53" s="23">
        <v>24699</v>
      </c>
      <c r="H53" s="22">
        <f t="shared" si="0"/>
        <v>9.7043867739940026</v>
      </c>
      <c r="I53" s="22">
        <f>VLOOKUP($A53,FedFundsRates!$A$2:$MM$3000,MATCH("FedFundsRate",FedFundsRates!$A$2:$MM$2,0),FALSE)</f>
        <v>3.8933333333333331</v>
      </c>
    </row>
    <row r="54" spans="1:9" x14ac:dyDescent="0.3">
      <c r="A54" s="1">
        <v>24791</v>
      </c>
      <c r="B54" s="74">
        <f>VLOOKUP($A54,FedFundsRates!$A$2:$MM$3000,MATCH(B$2,FedFundsRates!$A$2:$MM$2,0),FALSE)</f>
        <v>3.8933333333333331</v>
      </c>
      <c r="C54" s="74">
        <f>VLOOKUP($A54,NaturalRateMeasures!$A$2:$MK$3000,MATCH(C$2,NaturalRateMeasures!$A$2:$MK$2,0),FALSE)</f>
        <v>4.6615000000000002</v>
      </c>
      <c r="D54" s="74">
        <f>VLOOKUP($A54,InflationTargetMeasures!$A$2:$MM$3000,MATCH(D$2,InflationTargetMeasures!$A$2:$MM$2,0),FALSE)</f>
        <v>2</v>
      </c>
      <c r="E54" s="74">
        <f>VLOOKUP($A54,GapMeasures!$A$2:$LA$3000,MATCH(E$2,GapMeasures!$A$2:$LA$2,0),FALSE)</f>
        <v>2.5428724201363795</v>
      </c>
      <c r="F54" s="74">
        <f>VLOOKUP($A54,InflationMeasures!$A$2:$LN$3000,MATCH(F$2,InflationMeasures!$A$2:$LN$2,0),FALSE)</f>
        <v>3.1767642387111383</v>
      </c>
      <c r="G54" s="23">
        <v>24791</v>
      </c>
      <c r="H54" s="22">
        <f t="shared" si="0"/>
        <v>9.6980825681348986</v>
      </c>
      <c r="I54" s="22">
        <f>VLOOKUP($A54,FedFundsRates!$A$2:$MM$3000,MATCH("FedFundsRate",FedFundsRates!$A$2:$MM$2,0),FALSE)</f>
        <v>4.1733333333333329</v>
      </c>
    </row>
    <row r="55" spans="1:9" x14ac:dyDescent="0.3">
      <c r="A55" s="1">
        <v>24883</v>
      </c>
      <c r="B55" s="74">
        <f>VLOOKUP($A55,FedFundsRates!$A$2:$MM$3000,MATCH(B$2,FedFundsRates!$A$2:$MM$2,0),FALSE)</f>
        <v>4.1733333333333329</v>
      </c>
      <c r="C55" s="74">
        <f>VLOOKUP($A55,NaturalRateMeasures!$A$2:$MK$3000,MATCH(C$2,NaturalRateMeasures!$A$2:$MK$2,0),FALSE)</f>
        <v>4.8940000000000001</v>
      </c>
      <c r="D55" s="74">
        <f>VLOOKUP($A55,InflationTargetMeasures!$A$2:$MM$3000,MATCH(D$2,InflationTargetMeasures!$A$2:$MM$2,0),FALSE)</f>
        <v>2</v>
      </c>
      <c r="E55" s="74">
        <f>VLOOKUP($A55,GapMeasures!$A$2:$LA$3000,MATCH(E$2,GapMeasures!$A$2:$LA$2,0),FALSE)</f>
        <v>3.4781076130704172</v>
      </c>
      <c r="F55" s="74">
        <f>VLOOKUP($A55,InflationMeasures!$A$2:$LN$3000,MATCH(F$2,InflationMeasures!$A$2:$LN$2,0),FALSE)</f>
        <v>3.7799717912552877</v>
      </c>
      <c r="G55" s="23">
        <v>24883</v>
      </c>
      <c r="H55" s="22">
        <f t="shared" si="0"/>
        <v>11.30301149341814</v>
      </c>
      <c r="I55" s="22">
        <f>VLOOKUP($A55,FedFundsRates!$A$2:$MM$3000,MATCH("FedFundsRate",FedFundsRates!$A$2:$MM$2,0),FALSE)</f>
        <v>4.79</v>
      </c>
    </row>
    <row r="56" spans="1:9" x14ac:dyDescent="0.3">
      <c r="A56" s="1">
        <v>24973</v>
      </c>
      <c r="B56" s="74">
        <f>VLOOKUP($A56,FedFundsRates!$A$2:$MM$3000,MATCH(B$2,FedFundsRates!$A$2:$MM$2,0),FALSE)</f>
        <v>4.79</v>
      </c>
      <c r="C56" s="74">
        <f>VLOOKUP($A56,NaturalRateMeasures!$A$2:$MK$3000,MATCH(C$2,NaturalRateMeasures!$A$2:$MK$2,0),FALSE)</f>
        <v>4.9821999999999997</v>
      </c>
      <c r="D56" s="74">
        <f>VLOOKUP($A56,InflationTargetMeasures!$A$2:$MM$3000,MATCH(D$2,InflationTargetMeasures!$A$2:$MM$2,0),FALSE)</f>
        <v>2</v>
      </c>
      <c r="E56" s="74">
        <f>VLOOKUP($A56,GapMeasures!$A$2:$LA$3000,MATCH(E$2,GapMeasures!$A$2:$LA$2,0),FALSE)</f>
        <v>4.0612863213309494</v>
      </c>
      <c r="F56" s="74">
        <f>VLOOKUP($A56,InflationMeasures!$A$2:$LN$3000,MATCH(F$2,InflationMeasures!$A$2:$LN$2,0),FALSE)</f>
        <v>4.2871553463349032</v>
      </c>
      <c r="G56" s="23">
        <v>24973</v>
      </c>
      <c r="H56" s="22">
        <f t="shared" si="0"/>
        <v>12.443576180167829</v>
      </c>
      <c r="I56" s="22">
        <f>VLOOKUP($A56,FedFundsRates!$A$2:$MM$3000,MATCH("FedFundsRate",FedFundsRates!$A$2:$MM$2,0),FALSE)</f>
        <v>5.9833333333333334</v>
      </c>
    </row>
    <row r="57" spans="1:9" x14ac:dyDescent="0.3">
      <c r="A57" s="1">
        <v>25065</v>
      </c>
      <c r="B57" s="74">
        <f>VLOOKUP($A57,FedFundsRates!$A$2:$MM$3000,MATCH(B$2,FedFundsRates!$A$2:$MM$2,0),FALSE)</f>
        <v>5.9833333333333334</v>
      </c>
      <c r="C57" s="74">
        <f>VLOOKUP($A57,NaturalRateMeasures!$A$2:$MK$3000,MATCH(C$2,NaturalRateMeasures!$A$2:$MK$2,0),FALSE)</f>
        <v>4.8895</v>
      </c>
      <c r="D57" s="74">
        <f>VLOOKUP($A57,InflationTargetMeasures!$A$2:$MM$3000,MATCH(D$2,InflationTargetMeasures!$A$2:$MM$2,0),FALSE)</f>
        <v>2</v>
      </c>
      <c r="E57" s="74">
        <f>VLOOKUP($A57,GapMeasures!$A$2:$LA$3000,MATCH(E$2,GapMeasures!$A$2:$LA$2,0),FALSE)</f>
        <v>3.7150348571747083</v>
      </c>
      <c r="F57" s="74">
        <f>VLOOKUP($A57,InflationMeasures!$A$2:$LN$3000,MATCH(F$2,InflationMeasures!$A$2:$LN$2,0),FALSE)</f>
        <v>4.504054204154162</v>
      </c>
      <c r="G57" s="23">
        <v>25065</v>
      </c>
      <c r="H57" s="22">
        <f t="shared" si="0"/>
        <v>12.503098734818597</v>
      </c>
      <c r="I57" s="22">
        <f>VLOOKUP($A57,FedFundsRates!$A$2:$MM$3000,MATCH("FedFundsRate",FedFundsRates!$A$2:$MM$2,0),FALSE)</f>
        <v>5.9466666666666663</v>
      </c>
    </row>
    <row r="58" spans="1:9" x14ac:dyDescent="0.3">
      <c r="A58" s="1">
        <v>25157</v>
      </c>
      <c r="B58" s="74">
        <f>VLOOKUP($A58,FedFundsRates!$A$2:$MM$3000,MATCH(B$2,FedFundsRates!$A$2:$MM$2,0),FALSE)</f>
        <v>5.9466666666666663</v>
      </c>
      <c r="C58" s="74">
        <f>VLOOKUP($A58,NaturalRateMeasures!$A$2:$MK$3000,MATCH(C$2,NaturalRateMeasures!$A$2:$MK$2,0),FALSE)</f>
        <v>4.7733999999999996</v>
      </c>
      <c r="D58" s="74">
        <f>VLOOKUP($A58,InflationTargetMeasures!$A$2:$MM$3000,MATCH(D$2,InflationTargetMeasures!$A$2:$MM$2,0),FALSE)</f>
        <v>2</v>
      </c>
      <c r="E58" s="74">
        <f>VLOOKUP($A58,GapMeasures!$A$2:$LA$3000,MATCH(E$2,GapMeasures!$A$2:$LA$2,0),FALSE)</f>
        <v>2.9785166776691843</v>
      </c>
      <c r="F58" s="74">
        <f>VLOOKUP($A58,InflationMeasures!$A$2:$LN$3000,MATCH(F$2,InflationMeasures!$A$2:$LN$2,0),FALSE)</f>
        <v>4.6624147789751547</v>
      </c>
      <c r="G58" s="23">
        <v>25157</v>
      </c>
      <c r="H58" s="22">
        <f t="shared" si="0"/>
        <v>12.256280507297323</v>
      </c>
      <c r="I58" s="22">
        <f>VLOOKUP($A58,FedFundsRates!$A$2:$MM$3000,MATCH("FedFundsRate",FedFundsRates!$A$2:$MM$2,0),FALSE)</f>
        <v>5.916666666666667</v>
      </c>
    </row>
    <row r="59" spans="1:9" x14ac:dyDescent="0.3">
      <c r="A59" s="1">
        <v>25249</v>
      </c>
      <c r="B59" s="74">
        <f>VLOOKUP($A59,FedFundsRates!$A$2:$MM$3000,MATCH(B$2,FedFundsRates!$A$2:$MM$2,0),FALSE)</f>
        <v>5.916666666666667</v>
      </c>
      <c r="C59" s="74">
        <f>VLOOKUP($A59,NaturalRateMeasures!$A$2:$MK$3000,MATCH(C$2,NaturalRateMeasures!$A$2:$MK$2,0),FALSE)</f>
        <v>4.9059999999999997</v>
      </c>
      <c r="D59" s="74">
        <f>VLOOKUP($A59,InflationTargetMeasures!$A$2:$MM$3000,MATCH(D$2,InflationTargetMeasures!$A$2:$MM$2,0),FALSE)</f>
        <v>2</v>
      </c>
      <c r="E59" s="74">
        <f>VLOOKUP($A59,GapMeasures!$A$2:$LA$3000,MATCH(E$2,GapMeasures!$A$2:$LA$2,0),FALSE)</f>
        <v>3.4774143076648061</v>
      </c>
      <c r="F59" s="74">
        <f>VLOOKUP($A59,InflationMeasures!$A$2:$LN$3000,MATCH(F$2,InflationMeasures!$A$2:$LN$2,0),FALSE)</f>
        <v>4.6153846153846212</v>
      </c>
      <c r="G59" s="23">
        <v>25249</v>
      </c>
      <c r="H59" s="22">
        <f t="shared" si="0"/>
        <v>12.567784076909334</v>
      </c>
      <c r="I59" s="22">
        <f>VLOOKUP($A59,FedFundsRates!$A$2:$MM$3000,MATCH("FedFundsRate",FedFundsRates!$A$2:$MM$2,0),FALSE)</f>
        <v>6.5666666666666664</v>
      </c>
    </row>
    <row r="60" spans="1:9" x14ac:dyDescent="0.3">
      <c r="A60" s="1">
        <v>25338</v>
      </c>
      <c r="B60" s="74">
        <f>VLOOKUP($A60,FedFundsRates!$A$2:$MM$3000,MATCH(B$2,FedFundsRates!$A$2:$MM$2,0),FALSE)</f>
        <v>6.5666666666666664</v>
      </c>
      <c r="C60" s="74">
        <f>VLOOKUP($A60,NaturalRateMeasures!$A$2:$MK$3000,MATCH(C$2,NaturalRateMeasures!$A$2:$MK$2,0),FALSE)</f>
        <v>4.7393999999999998</v>
      </c>
      <c r="D60" s="74">
        <f>VLOOKUP($A60,InflationTargetMeasures!$A$2:$MM$3000,MATCH(D$2,InflationTargetMeasures!$A$2:$MM$2,0),FALSE)</f>
        <v>2</v>
      </c>
      <c r="E60" s="74">
        <f>VLOOKUP($A60,GapMeasures!$A$2:$LA$3000,MATCH(E$2,GapMeasures!$A$2:$LA$2,0),FALSE)</f>
        <v>2.731253677931067</v>
      </c>
      <c r="F60" s="74">
        <f>VLOOKUP($A60,InflationMeasures!$A$2:$LN$3000,MATCH(F$2,InflationMeasures!$A$2:$LN$2,0),FALSE)</f>
        <v>4.648288462571859</v>
      </c>
      <c r="G60" s="23">
        <v>25338</v>
      </c>
      <c r="H60" s="22">
        <f t="shared" si="0"/>
        <v>12.077459532823323</v>
      </c>
      <c r="I60" s="22">
        <f>VLOOKUP($A60,FedFundsRates!$A$2:$MM$3000,MATCH("FedFundsRate",FedFundsRates!$A$2:$MM$2,0),FALSE)</f>
        <v>8.3266666666666662</v>
      </c>
    </row>
    <row r="61" spans="1:9" x14ac:dyDescent="0.3">
      <c r="A61" s="1">
        <v>25430</v>
      </c>
      <c r="B61" s="74">
        <f>VLOOKUP($A61,FedFundsRates!$A$2:$MM$3000,MATCH(B$2,FedFundsRates!$A$2:$MM$2,0),FALSE)</f>
        <v>8.3266666666666662</v>
      </c>
      <c r="C61" s="74">
        <f>VLOOKUP($A61,NaturalRateMeasures!$A$2:$MK$3000,MATCH(C$2,NaturalRateMeasures!$A$2:$MK$2,0),FALSE)</f>
        <v>4.6921999999999997</v>
      </c>
      <c r="D61" s="74">
        <f>VLOOKUP($A61,InflationTargetMeasures!$A$2:$MM$3000,MATCH(D$2,InflationTargetMeasures!$A$2:$MM$2,0),FALSE)</f>
        <v>2</v>
      </c>
      <c r="E61" s="74">
        <f>VLOOKUP($A61,GapMeasures!$A$2:$LA$3000,MATCH(E$2,GapMeasures!$A$2:$LA$2,0),FALSE)</f>
        <v>2.4012156158386135</v>
      </c>
      <c r="F61" s="74">
        <f>VLOOKUP($A61,InflationMeasures!$A$2:$LN$3000,MATCH(F$2,InflationMeasures!$A$2:$LN$2,0),FALSE)</f>
        <v>4.6872508901525389</v>
      </c>
      <c r="G61" s="23">
        <v>25430</v>
      </c>
      <c r="H61" s="22">
        <f t="shared" si="0"/>
        <v>11.923684143148114</v>
      </c>
      <c r="I61" s="22">
        <f>VLOOKUP($A61,FedFundsRates!$A$2:$MM$3000,MATCH("FedFundsRate",FedFundsRates!$A$2:$MM$2,0),FALSE)</f>
        <v>8.9833333333333325</v>
      </c>
    </row>
    <row r="62" spans="1:9" x14ac:dyDescent="0.3">
      <c r="A62" s="1">
        <v>25522</v>
      </c>
      <c r="B62" s="74">
        <f>VLOOKUP($A62,FedFundsRates!$A$2:$MM$3000,MATCH(B$2,FedFundsRates!$A$2:$MM$2,0),FALSE)</f>
        <v>8.9833333333333325</v>
      </c>
      <c r="C62" s="74">
        <f>VLOOKUP($A62,NaturalRateMeasures!$A$2:$MK$3000,MATCH(C$2,NaturalRateMeasures!$A$2:$MK$2,0),FALSE)</f>
        <v>4.4119000000000002</v>
      </c>
      <c r="D62" s="74">
        <f>VLOOKUP($A62,InflationTargetMeasures!$A$2:$MM$3000,MATCH(D$2,InflationTargetMeasures!$A$2:$MM$2,0),FALSE)</f>
        <v>2</v>
      </c>
      <c r="E62" s="74">
        <f>VLOOKUP($A62,GapMeasures!$A$2:$LA$3000,MATCH(E$2,GapMeasures!$A$2:$LA$2,0),FALSE)</f>
        <v>0.94451882778744078</v>
      </c>
      <c r="F62" s="74">
        <f>VLOOKUP($A62,InflationMeasures!$A$2:$LN$3000,MATCH(F$2,InflationMeasures!$A$2:$LN$2,0),FALSE)</f>
        <v>4.6963647825173371</v>
      </c>
      <c r="G62" s="23">
        <v>25522</v>
      </c>
      <c r="H62" s="22">
        <f t="shared" si="0"/>
        <v>10.928706587669726</v>
      </c>
      <c r="I62" s="22">
        <f>VLOOKUP($A62,FedFundsRates!$A$2:$MM$3000,MATCH("FedFundsRate",FedFundsRates!$A$2:$MM$2,0),FALSE)</f>
        <v>8.94</v>
      </c>
    </row>
    <row r="63" spans="1:9" x14ac:dyDescent="0.3">
      <c r="A63" s="1">
        <v>25614</v>
      </c>
      <c r="B63" s="74">
        <f>VLOOKUP($A63,FedFundsRates!$A$2:$MM$3000,MATCH(B$2,FedFundsRates!$A$2:$MM$2,0),FALSE)</f>
        <v>8.94</v>
      </c>
      <c r="C63" s="74">
        <f>VLOOKUP($A63,NaturalRateMeasures!$A$2:$MK$3000,MATCH(C$2,NaturalRateMeasures!$A$2:$MK$2,0),FALSE)</f>
        <v>4.2648999999999999</v>
      </c>
      <c r="D63" s="74">
        <f>VLOOKUP($A63,InflationTargetMeasures!$A$2:$MM$3000,MATCH(D$2,InflationTargetMeasures!$A$2:$MM$2,0),FALSE)</f>
        <v>2</v>
      </c>
      <c r="E63" s="74">
        <f>VLOOKUP($A63,GapMeasures!$A$2:$LA$3000,MATCH(E$2,GapMeasures!$A$2:$LA$2,0),FALSE)</f>
        <v>-0.12068674302653104</v>
      </c>
      <c r="F63" s="74">
        <f>VLOOKUP($A63,InflationMeasures!$A$2:$LN$3000,MATCH(F$2,InflationMeasures!$A$2:$LN$2,0),FALSE)</f>
        <v>4.6975680731656588</v>
      </c>
      <c r="G63" s="23">
        <v>25614</v>
      </c>
      <c r="H63" s="22">
        <f t="shared" si="0"/>
        <v>10.250908738235221</v>
      </c>
      <c r="I63" s="22">
        <f>VLOOKUP($A63,FedFundsRates!$A$2:$MM$3000,MATCH("FedFundsRate",FedFundsRates!$A$2:$MM$2,0),FALSE)</f>
        <v>8.5733333333333324</v>
      </c>
    </row>
    <row r="64" spans="1:9" x14ac:dyDescent="0.3">
      <c r="A64" s="1">
        <v>25703</v>
      </c>
      <c r="B64" s="74">
        <f>VLOOKUP($A64,FedFundsRates!$A$2:$MM$3000,MATCH(B$2,FedFundsRates!$A$2:$MM$2,0),FALSE)</f>
        <v>8.5733333333333324</v>
      </c>
      <c r="C64" s="74">
        <f>VLOOKUP($A64,NaturalRateMeasures!$A$2:$MK$3000,MATCH(C$2,NaturalRateMeasures!$A$2:$MK$2,0),FALSE)</f>
        <v>4.1848999999999998</v>
      </c>
      <c r="D64" s="74">
        <f>VLOOKUP($A64,InflationTargetMeasures!$A$2:$MM$3000,MATCH(D$2,InflationTargetMeasures!$A$2:$MM$2,0),FALSE)</f>
        <v>2</v>
      </c>
      <c r="E64" s="74">
        <f>VLOOKUP($A64,GapMeasures!$A$2:$LA$3000,MATCH(E$2,GapMeasures!$A$2:$LA$2,0),FALSE)</f>
        <v>-0.8491305403171675</v>
      </c>
      <c r="F64" s="74">
        <f>VLOOKUP($A64,InflationMeasures!$A$2:$LN$3000,MATCH(F$2,InflationMeasures!$A$2:$LN$2,0),FALSE)</f>
        <v>4.6266817294854601</v>
      </c>
      <c r="G64" s="23">
        <v>25703</v>
      </c>
      <c r="H64" s="22">
        <f t="shared" si="0"/>
        <v>9.700357324069607</v>
      </c>
      <c r="I64" s="22">
        <f>VLOOKUP($A64,FedFundsRates!$A$2:$MM$3000,MATCH("FedFundsRate",FedFundsRates!$A$2:$MM$2,0),FALSE)</f>
        <v>7.8866666666666667</v>
      </c>
    </row>
    <row r="65" spans="1:9" x14ac:dyDescent="0.3">
      <c r="A65" s="1">
        <v>25795</v>
      </c>
      <c r="B65" s="74">
        <f>VLOOKUP($A65,FedFundsRates!$A$2:$MM$3000,MATCH(B$2,FedFundsRates!$A$2:$MM$2,0),FALSE)</f>
        <v>7.8866666666666667</v>
      </c>
      <c r="C65" s="74">
        <f>VLOOKUP($A65,NaturalRateMeasures!$A$2:$MK$3000,MATCH(C$2,NaturalRateMeasures!$A$2:$MK$2,0),FALSE)</f>
        <v>4.2253999999999996</v>
      </c>
      <c r="D65" s="74">
        <f>VLOOKUP($A65,InflationTargetMeasures!$A$2:$MM$3000,MATCH(D$2,InflationTargetMeasures!$A$2:$MM$2,0),FALSE)</f>
        <v>2</v>
      </c>
      <c r="E65" s="74">
        <f>VLOOKUP($A65,GapMeasures!$A$2:$LA$3000,MATCH(E$2,GapMeasures!$A$2:$LA$2,0),FALSE)</f>
        <v>-0.77253623745603339</v>
      </c>
      <c r="F65" s="74">
        <f>VLOOKUP($A65,InflationMeasures!$A$2:$LN$3000,MATCH(F$2,InflationMeasures!$A$2:$LN$2,0),FALSE)</f>
        <v>4.5839890349763879</v>
      </c>
      <c r="G65" s="23">
        <v>25795</v>
      </c>
      <c r="H65" s="22">
        <f t="shared" si="0"/>
        <v>9.7151154337365639</v>
      </c>
      <c r="I65" s="22">
        <f>VLOOKUP($A65,FedFundsRates!$A$2:$MM$3000,MATCH("FedFundsRate",FedFundsRates!$A$2:$MM$2,0),FALSE)</f>
        <v>6.706666666666667</v>
      </c>
    </row>
    <row r="66" spans="1:9" x14ac:dyDescent="0.3">
      <c r="A66" s="1">
        <v>25887</v>
      </c>
      <c r="B66" s="74">
        <f>VLOOKUP($A66,FedFundsRates!$A$2:$MM$3000,MATCH(B$2,FedFundsRates!$A$2:$MM$2,0),FALSE)</f>
        <v>6.706666666666667</v>
      </c>
      <c r="C66" s="74">
        <f>VLOOKUP($A66,NaturalRateMeasures!$A$2:$MK$3000,MATCH(C$2,NaturalRateMeasures!$A$2:$MK$2,0),FALSE)</f>
        <v>3.8567</v>
      </c>
      <c r="D66" s="74">
        <f>VLOOKUP($A66,InflationTargetMeasures!$A$2:$MM$3000,MATCH(D$2,InflationTargetMeasures!$A$2:$MM$2,0),FALSE)</f>
        <v>2</v>
      </c>
      <c r="E66" s="74">
        <f>VLOOKUP($A66,GapMeasures!$A$2:$LA$3000,MATCH(E$2,GapMeasures!$A$2:$LA$2,0),FALSE)</f>
        <v>-2.6286308166292796</v>
      </c>
      <c r="F66" s="74">
        <f>VLOOKUP($A66,InflationMeasures!$A$2:$LN$3000,MATCH(F$2,InflationMeasures!$A$2:$LN$2,0),FALSE)</f>
        <v>4.8268941294530743</v>
      </c>
      <c r="G66" s="23">
        <v>25887</v>
      </c>
      <c r="H66" s="22">
        <f t="shared" si="0"/>
        <v>8.7827257858649723</v>
      </c>
      <c r="I66" s="22">
        <f>VLOOKUP($A66,FedFundsRates!$A$2:$MM$3000,MATCH("FedFundsRate",FedFundsRates!$A$2:$MM$2,0),FALSE)</f>
        <v>5.5666666666666673</v>
      </c>
    </row>
    <row r="67" spans="1:9" x14ac:dyDescent="0.3">
      <c r="A67" s="1">
        <v>25979</v>
      </c>
      <c r="B67" s="74">
        <f>VLOOKUP($A67,FedFundsRates!$A$2:$MM$3000,MATCH(B$2,FedFundsRates!$A$2:$MM$2,0),FALSE)</f>
        <v>5.5666666666666673</v>
      </c>
      <c r="C67" s="74">
        <f>VLOOKUP($A67,NaturalRateMeasures!$A$2:$MK$3000,MATCH(C$2,NaturalRateMeasures!$A$2:$MK$2,0),FALSE)</f>
        <v>4.2740999999999998</v>
      </c>
      <c r="D67" s="74">
        <f>VLOOKUP($A67,InflationTargetMeasures!$A$2:$MM$3000,MATCH(D$2,InflationTargetMeasures!$A$2:$MM$2,0),FALSE)</f>
        <v>2</v>
      </c>
      <c r="E67" s="74">
        <f>VLOOKUP($A67,GapMeasures!$A$2:$LA$3000,MATCH(E$2,GapMeasures!$A$2:$LA$2,0),FALSE)</f>
        <v>-0.77790470778040333</v>
      </c>
      <c r="F67" s="74">
        <f>VLOOKUP($A67,InflationMeasures!$A$2:$LN$3000,MATCH(F$2,InflationMeasures!$A$2:$LN$2,0),FALSE)</f>
        <v>5.0029779630732518</v>
      </c>
      <c r="G67" s="23">
        <v>25979</v>
      </c>
      <c r="H67" s="22">
        <f t="shared" si="0"/>
        <v>10.389614590719676</v>
      </c>
      <c r="I67" s="22">
        <f>VLOOKUP($A67,FedFundsRates!$A$2:$MM$3000,MATCH("FedFundsRate",FedFundsRates!$A$2:$MM$2,0),FALSE)</f>
        <v>3.8566666666666669</v>
      </c>
    </row>
    <row r="68" spans="1:9" x14ac:dyDescent="0.3">
      <c r="A68" s="1">
        <v>26068</v>
      </c>
      <c r="B68" s="74">
        <f>VLOOKUP($A68,FedFundsRates!$A$2:$MM$3000,MATCH(B$2,FedFundsRates!$A$2:$MM$2,0),FALSE)</f>
        <v>3.8566666666666669</v>
      </c>
      <c r="C68" s="74">
        <f>VLOOKUP($A68,NaturalRateMeasures!$A$2:$MK$3000,MATCH(C$2,NaturalRateMeasures!$A$2:$MK$2,0),FALSE)</f>
        <v>4.0460000000000003</v>
      </c>
      <c r="D68" s="74">
        <f>VLOOKUP($A68,InflationTargetMeasures!$A$2:$MM$3000,MATCH(D$2,InflationTargetMeasures!$A$2:$MM$2,0),FALSE)</f>
        <v>2</v>
      </c>
      <c r="E68" s="74">
        <f>VLOOKUP($A68,GapMeasures!$A$2:$LA$3000,MATCH(E$2,GapMeasures!$A$2:$LA$2,0),FALSE)</f>
        <v>-1.0324273543286036</v>
      </c>
      <c r="F68" s="74">
        <f>VLOOKUP($A68,InflationMeasures!$A$2:$LN$3000,MATCH(F$2,InflationMeasures!$A$2:$LN$2,0),FALSE)</f>
        <v>5.0159509202453822</v>
      </c>
      <c r="G68" s="23">
        <v>26068</v>
      </c>
      <c r="H68" s="22">
        <f t="shared" si="0"/>
        <v>10.053712703203772</v>
      </c>
      <c r="I68" s="22">
        <f>VLOOKUP($A68,FedFundsRates!$A$2:$MM$3000,MATCH("FedFundsRate",FedFundsRates!$A$2:$MM$2,0),FALSE)</f>
        <v>4.5666666666666664</v>
      </c>
    </row>
    <row r="69" spans="1:9" x14ac:dyDescent="0.3">
      <c r="A69" s="1">
        <v>26160</v>
      </c>
      <c r="B69" s="74">
        <f>VLOOKUP($A69,FedFundsRates!$A$2:$MM$3000,MATCH(B$2,FedFundsRates!$A$2:$MM$2,0),FALSE)</f>
        <v>4.5666666666666664</v>
      </c>
      <c r="C69" s="74">
        <f>VLOOKUP($A69,NaturalRateMeasures!$A$2:$MK$3000,MATCH(C$2,NaturalRateMeasures!$A$2:$MK$2,0),FALSE)</f>
        <v>3.8965999999999998</v>
      </c>
      <c r="D69" s="74">
        <f>VLOOKUP($A69,InflationTargetMeasures!$A$2:$MM$3000,MATCH(D$2,InflationTargetMeasures!$A$2:$MM$2,0),FALSE)</f>
        <v>2</v>
      </c>
      <c r="E69" s="74">
        <f>VLOOKUP($A69,GapMeasures!$A$2:$LA$3000,MATCH(E$2,GapMeasures!$A$2:$LA$2,0),FALSE)</f>
        <v>-1.0089058093607983</v>
      </c>
      <c r="F69" s="74">
        <f>VLOOKUP($A69,InflationMeasures!$A$2:$LN$3000,MATCH(F$2,InflationMeasures!$A$2:$LN$2,0),FALSE)</f>
        <v>4.8393359867973995</v>
      </c>
      <c r="G69" s="23">
        <v>26160</v>
      </c>
      <c r="H69" s="22">
        <f t="shared" ref="H69:H132" si="1">$L$29*B69 + (1-$L$29)*(C69+D69+1.5*(F69-D69)+$L$31*E69)</f>
        <v>9.6511510755156991</v>
      </c>
      <c r="I69" s="22">
        <f>VLOOKUP($A69,FedFundsRates!$A$2:$MM$3000,MATCH("FedFundsRate",FedFundsRates!$A$2:$MM$2,0),FALSE)</f>
        <v>5.4766666666666666</v>
      </c>
    </row>
    <row r="70" spans="1:9" x14ac:dyDescent="0.3">
      <c r="A70" s="1">
        <v>26252</v>
      </c>
      <c r="B70" s="74">
        <f>VLOOKUP($A70,FedFundsRates!$A$2:$MM$3000,MATCH(B$2,FedFundsRates!$A$2:$MM$2,0),FALSE)</f>
        <v>5.4766666666666666</v>
      </c>
      <c r="C70" s="74">
        <f>VLOOKUP($A70,NaturalRateMeasures!$A$2:$MK$3000,MATCH(C$2,NaturalRateMeasures!$A$2:$MK$2,0),FALSE)</f>
        <v>3.5929000000000002</v>
      </c>
      <c r="D70" s="74">
        <f>VLOOKUP($A70,InflationTargetMeasures!$A$2:$MM$3000,MATCH(D$2,InflationTargetMeasures!$A$2:$MM$2,0),FALSE)</f>
        <v>2</v>
      </c>
      <c r="E70" s="74">
        <f>VLOOKUP($A70,GapMeasures!$A$2:$LA$3000,MATCH(E$2,GapMeasures!$A$2:$LA$2,0),FALSE)</f>
        <v>-1.559764184904276</v>
      </c>
      <c r="F70" s="74">
        <f>VLOOKUP($A70,InflationMeasures!$A$2:$LN$3000,MATCH(F$2,InflationMeasures!$A$2:$LN$2,0),FALSE)</f>
        <v>3.9728125598315289</v>
      </c>
      <c r="G70" s="23">
        <v>26252</v>
      </c>
      <c r="H70" s="22">
        <f t="shared" si="1"/>
        <v>7.7722367472951559</v>
      </c>
      <c r="I70" s="22">
        <f>VLOOKUP($A70,FedFundsRates!$A$2:$MM$3000,MATCH("FedFundsRate",FedFundsRates!$A$2:$MM$2,0),FALSE)</f>
        <v>4.75</v>
      </c>
    </row>
    <row r="71" spans="1:9" x14ac:dyDescent="0.3">
      <c r="A71" s="1">
        <v>26344</v>
      </c>
      <c r="B71" s="74">
        <f>VLOOKUP($A71,FedFundsRates!$A$2:$MM$3000,MATCH(B$2,FedFundsRates!$A$2:$MM$2,0),FALSE)</f>
        <v>4.75</v>
      </c>
      <c r="C71" s="74">
        <f>VLOOKUP($A71,NaturalRateMeasures!$A$2:$MK$3000,MATCH(C$2,NaturalRateMeasures!$A$2:$MK$2,0),FALSE)</f>
        <v>3.7553000000000001</v>
      </c>
      <c r="D71" s="74">
        <f>VLOOKUP($A71,InflationTargetMeasures!$A$2:$MM$3000,MATCH(D$2,InflationTargetMeasures!$A$2:$MM$2,0),FALSE)</f>
        <v>2</v>
      </c>
      <c r="E71" s="74">
        <f>VLOOKUP($A71,GapMeasures!$A$2:$LA$3000,MATCH(E$2,GapMeasures!$A$2:$LA$2,0),FALSE)</f>
        <v>-0.54702724644412937</v>
      </c>
      <c r="F71" s="74">
        <f>VLOOKUP($A71,InflationMeasures!$A$2:$LN$3000,MATCH(F$2,InflationMeasures!$A$2:$LN$2,0),FALSE)</f>
        <v>3.6632633768198142</v>
      </c>
      <c r="G71" s="23">
        <v>26344</v>
      </c>
      <c r="H71" s="22">
        <f t="shared" si="1"/>
        <v>7.9766814420076573</v>
      </c>
      <c r="I71" s="22">
        <f>VLOOKUP($A71,FedFundsRates!$A$2:$MM$3000,MATCH("FedFundsRate",FedFundsRates!$A$2:$MM$2,0),FALSE)</f>
        <v>3.5466666666666669</v>
      </c>
    </row>
    <row r="72" spans="1:9" x14ac:dyDescent="0.3">
      <c r="A72" s="1">
        <v>26434</v>
      </c>
      <c r="B72" s="74">
        <f>VLOOKUP($A72,FedFundsRates!$A$2:$MM$3000,MATCH(B$2,FedFundsRates!$A$2:$MM$2,0),FALSE)</f>
        <v>3.5466666666666669</v>
      </c>
      <c r="C72" s="74">
        <f>VLOOKUP($A72,NaturalRateMeasures!$A$2:$MK$3000,MATCH(C$2,NaturalRateMeasures!$A$2:$MK$2,0),FALSE)</f>
        <v>3.8715999999999999</v>
      </c>
      <c r="D72" s="74">
        <f>VLOOKUP($A72,InflationTargetMeasures!$A$2:$MM$3000,MATCH(D$2,InflationTargetMeasures!$A$2:$MM$2,0),FALSE)</f>
        <v>2</v>
      </c>
      <c r="E72" s="74">
        <f>VLOOKUP($A72,GapMeasures!$A$2:$LA$3000,MATCH(E$2,GapMeasures!$A$2:$LA$2,0),FALSE)</f>
        <v>0.89814170279933592</v>
      </c>
      <c r="F72" s="74">
        <f>VLOOKUP($A72,InflationMeasures!$A$2:$LN$3000,MATCH(F$2,InflationMeasures!$A$2:$LN$2,0),FALSE)</f>
        <v>3.1873627143992334</v>
      </c>
      <c r="G72" s="23">
        <v>26434</v>
      </c>
      <c r="H72" s="22">
        <f t="shared" si="1"/>
        <v>8.1017149229985179</v>
      </c>
      <c r="I72" s="22">
        <f>VLOOKUP($A72,FedFundsRates!$A$2:$MM$3000,MATCH("FedFundsRate",FedFundsRates!$A$2:$MM$2,0),FALSE)</f>
        <v>4.3</v>
      </c>
    </row>
    <row r="73" spans="1:9" x14ac:dyDescent="0.3">
      <c r="A73" s="1">
        <v>26526</v>
      </c>
      <c r="B73" s="74">
        <f>VLOOKUP($A73,FedFundsRates!$A$2:$MM$3000,MATCH(B$2,FedFundsRates!$A$2:$MM$2,0),FALSE)</f>
        <v>4.3</v>
      </c>
      <c r="C73" s="74">
        <f>VLOOKUP($A73,NaturalRateMeasures!$A$2:$MK$3000,MATCH(C$2,NaturalRateMeasures!$A$2:$MK$2,0),FALSE)</f>
        <v>3.7412000000000001</v>
      </c>
      <c r="D73" s="74">
        <f>VLOOKUP($A73,InflationTargetMeasures!$A$2:$MM$3000,MATCH(D$2,InflationTargetMeasures!$A$2:$MM$2,0),FALSE)</f>
        <v>2</v>
      </c>
      <c r="E73" s="74">
        <f>VLOOKUP($A73,GapMeasures!$A$2:$LA$3000,MATCH(E$2,GapMeasures!$A$2:$LA$2,0),FALSE)</f>
        <v>1.0302218735131128</v>
      </c>
      <c r="F73" s="74">
        <f>VLOOKUP($A73,InflationMeasures!$A$2:$LN$3000,MATCH(F$2,InflationMeasures!$A$2:$LN$2,0),FALSE)</f>
        <v>2.9908792073707113</v>
      </c>
      <c r="G73" s="23">
        <v>26526</v>
      </c>
      <c r="H73" s="22">
        <f t="shared" si="1"/>
        <v>7.7426297478126234</v>
      </c>
      <c r="I73" s="22">
        <f>VLOOKUP($A73,FedFundsRates!$A$2:$MM$3000,MATCH("FedFundsRate",FedFundsRates!$A$2:$MM$2,0),FALSE)</f>
        <v>4.7433333333333332</v>
      </c>
    </row>
    <row r="74" spans="1:9" x14ac:dyDescent="0.3">
      <c r="A74" s="1">
        <v>26618</v>
      </c>
      <c r="B74" s="74">
        <f>VLOOKUP($A74,FedFundsRates!$A$2:$MM$3000,MATCH(B$2,FedFundsRates!$A$2:$MM$2,0),FALSE)</f>
        <v>4.7433333333333332</v>
      </c>
      <c r="C74" s="74">
        <f>VLOOKUP($A74,NaturalRateMeasures!$A$2:$MK$3000,MATCH(C$2,NaturalRateMeasures!$A$2:$MK$2,0),FALSE)</f>
        <v>3.8043999999999998</v>
      </c>
      <c r="D74" s="74">
        <f>VLOOKUP($A74,InflationTargetMeasures!$A$2:$MM$3000,MATCH(D$2,InflationTargetMeasures!$A$2:$MM$2,0),FALSE)</f>
        <v>2</v>
      </c>
      <c r="E74" s="74">
        <f>VLOOKUP($A74,GapMeasures!$A$2:$LA$3000,MATCH(E$2,GapMeasures!$A$2:$LA$2,0),FALSE)</f>
        <v>1.8816289561901185</v>
      </c>
      <c r="F74" s="74">
        <f>VLOOKUP($A74,InflationMeasures!$A$2:$LN$3000,MATCH(F$2,InflationMeasures!$A$2:$LN$2,0),FALSE)</f>
        <v>3.0522051376484782</v>
      </c>
      <c r="G74" s="23">
        <v>26618</v>
      </c>
      <c r="H74" s="22">
        <f t="shared" si="1"/>
        <v>8.3235221845677767</v>
      </c>
      <c r="I74" s="22">
        <f>VLOOKUP($A74,FedFundsRates!$A$2:$MM$3000,MATCH("FedFundsRate",FedFundsRates!$A$2:$MM$2,0),FALSE)</f>
        <v>5.1466666666666665</v>
      </c>
    </row>
    <row r="75" spans="1:9" x14ac:dyDescent="0.3">
      <c r="A75" s="1">
        <v>26710</v>
      </c>
      <c r="B75" s="74">
        <f>VLOOKUP($A75,FedFundsRates!$A$2:$MM$3000,MATCH(B$2,FedFundsRates!$A$2:$MM$2,0),FALSE)</f>
        <v>5.1466666666666665</v>
      </c>
      <c r="C75" s="74">
        <f>VLOOKUP($A75,NaturalRateMeasures!$A$2:$MK$3000,MATCH(C$2,NaturalRateMeasures!$A$2:$MK$2,0),FALSE)</f>
        <v>4.0354999999999999</v>
      </c>
      <c r="D75" s="74">
        <f>VLOOKUP($A75,InflationTargetMeasures!$A$2:$MM$3000,MATCH(D$2,InflationTargetMeasures!$A$2:$MM$2,0),FALSE)</f>
        <v>2</v>
      </c>
      <c r="E75" s="74">
        <f>VLOOKUP($A75,GapMeasures!$A$2:$LA$3000,MATCH(E$2,GapMeasures!$A$2:$LA$2,0),FALSE)</f>
        <v>3.5365009151551541</v>
      </c>
      <c r="F75" s="74">
        <f>VLOOKUP($A75,InflationMeasures!$A$2:$LN$3000,MATCH(F$2,InflationMeasures!$A$2:$LN$2,0),FALSE)</f>
        <v>2.7814509142309873</v>
      </c>
      <c r="G75" s="23">
        <v>26710</v>
      </c>
      <c r="H75" s="22">
        <f t="shared" si="1"/>
        <v>8.9759268289240577</v>
      </c>
      <c r="I75" s="22">
        <f>VLOOKUP($A75,FedFundsRates!$A$2:$MM$3000,MATCH("FedFundsRate",FedFundsRates!$A$2:$MM$2,0),FALSE)</f>
        <v>6.5366666666666662</v>
      </c>
    </row>
    <row r="76" spans="1:9" x14ac:dyDescent="0.3">
      <c r="A76" s="1">
        <v>26799</v>
      </c>
      <c r="B76" s="74">
        <f>VLOOKUP($A76,FedFundsRates!$A$2:$MM$3000,MATCH(B$2,FedFundsRates!$A$2:$MM$2,0),FALSE)</f>
        <v>6.5366666666666662</v>
      </c>
      <c r="C76" s="74">
        <f>VLOOKUP($A76,NaturalRateMeasures!$A$2:$MK$3000,MATCH(C$2,NaturalRateMeasures!$A$2:$MK$2,0),FALSE)</f>
        <v>4.0681000000000003</v>
      </c>
      <c r="D76" s="74">
        <f>VLOOKUP($A76,InflationTargetMeasures!$A$2:$MM$3000,MATCH(D$2,InflationTargetMeasures!$A$2:$MM$2,0),FALSE)</f>
        <v>2</v>
      </c>
      <c r="E76" s="74">
        <f>VLOOKUP($A76,GapMeasures!$A$2:$LA$3000,MATCH(E$2,GapMeasures!$A$2:$LA$2,0),FALSE)</f>
        <v>3.7685621708551085</v>
      </c>
      <c r="F76" s="74">
        <f>VLOOKUP($A76,InflationMeasures!$A$2:$LN$3000,MATCH(F$2,InflationMeasures!$A$2:$LN$2,0),FALSE)</f>
        <v>3.482947597264352</v>
      </c>
      <c r="G76" s="23">
        <v>26799</v>
      </c>
      <c r="H76" s="22">
        <f t="shared" si="1"/>
        <v>10.176802481324083</v>
      </c>
      <c r="I76" s="22">
        <f>VLOOKUP($A76,FedFundsRates!$A$2:$MM$3000,MATCH("FedFundsRate",FedFundsRates!$A$2:$MM$2,0),FALSE)</f>
        <v>7.8166666666666673</v>
      </c>
    </row>
    <row r="77" spans="1:9" x14ac:dyDescent="0.3">
      <c r="A77" s="1">
        <v>26891</v>
      </c>
      <c r="B77" s="74">
        <f>VLOOKUP($A77,FedFundsRates!$A$2:$MM$3000,MATCH(B$2,FedFundsRates!$A$2:$MM$2,0),FALSE)</f>
        <v>7.8166666666666673</v>
      </c>
      <c r="C77" s="74">
        <f>VLOOKUP($A77,NaturalRateMeasures!$A$2:$MK$3000,MATCH(C$2,NaturalRateMeasures!$A$2:$MK$2,0),FALSE)</f>
        <v>3.7833999999999999</v>
      </c>
      <c r="D77" s="74">
        <f>VLOOKUP($A77,InflationTargetMeasures!$A$2:$MM$3000,MATCH(D$2,InflationTargetMeasures!$A$2:$MM$2,0),FALSE)</f>
        <v>2</v>
      </c>
      <c r="E77" s="74">
        <f>VLOOKUP($A77,GapMeasures!$A$2:$LA$3000,MATCH(E$2,GapMeasures!$A$2:$LA$2,0),FALSE)</f>
        <v>2.3371799621765104</v>
      </c>
      <c r="F77" s="74">
        <f>VLOOKUP($A77,InflationMeasures!$A$2:$LN$3000,MATCH(F$2,InflationMeasures!$A$2:$LN$2,0),FALSE)</f>
        <v>4.0773207462351024</v>
      </c>
      <c r="G77" s="23">
        <v>26891</v>
      </c>
      <c r="H77" s="22">
        <f t="shared" si="1"/>
        <v>10.067971100440909</v>
      </c>
      <c r="I77" s="22">
        <f>VLOOKUP($A77,FedFundsRates!$A$2:$MM$3000,MATCH("FedFundsRate",FedFundsRates!$A$2:$MM$2,0),FALSE)</f>
        <v>10.56</v>
      </c>
    </row>
    <row r="78" spans="1:9" x14ac:dyDescent="0.3">
      <c r="A78" s="1">
        <v>26983</v>
      </c>
      <c r="B78" s="74">
        <f>VLOOKUP($A78,FedFundsRates!$A$2:$MM$3000,MATCH(B$2,FedFundsRates!$A$2:$MM$2,0),FALSE)</f>
        <v>10.56</v>
      </c>
      <c r="C78" s="74">
        <f>VLOOKUP($A78,NaturalRateMeasures!$A$2:$MK$3000,MATCH(C$2,NaturalRateMeasures!$A$2:$MK$2,0),FALSE)</f>
        <v>3.9102999999999999</v>
      </c>
      <c r="D78" s="74">
        <f>VLOOKUP($A78,InflationTargetMeasures!$A$2:$MM$3000,MATCH(D$2,InflationTargetMeasures!$A$2:$MM$2,0),FALSE)</f>
        <v>2</v>
      </c>
      <c r="E78" s="74">
        <f>VLOOKUP($A78,GapMeasures!$A$2:$LA$3000,MATCH(E$2,GapMeasures!$A$2:$LA$2,0),FALSE)</f>
        <v>2.4091344961915144</v>
      </c>
      <c r="F78" s="74">
        <f>VLOOKUP($A78,InflationMeasures!$A$2:$LN$3000,MATCH(F$2,InflationMeasures!$A$2:$LN$2,0),FALSE)</f>
        <v>4.8648648648648596</v>
      </c>
      <c r="G78" s="23">
        <v>26983</v>
      </c>
      <c r="H78" s="22">
        <f t="shared" si="1"/>
        <v>11.412164545393047</v>
      </c>
      <c r="I78" s="22">
        <f>VLOOKUP($A78,FedFundsRates!$A$2:$MM$3000,MATCH("FedFundsRate",FedFundsRates!$A$2:$MM$2,0),FALSE)</f>
        <v>9.9966666666666661</v>
      </c>
    </row>
    <row r="79" spans="1:9" x14ac:dyDescent="0.3">
      <c r="A79" s="1">
        <v>27075</v>
      </c>
      <c r="B79" s="74">
        <f>VLOOKUP($A79,FedFundsRates!$A$2:$MM$3000,MATCH(B$2,FedFundsRates!$A$2:$MM$2,0),FALSE)</f>
        <v>9.9966666666666661</v>
      </c>
      <c r="C79" s="74">
        <f>VLOOKUP($A79,NaturalRateMeasures!$A$2:$MK$3000,MATCH(C$2,NaturalRateMeasures!$A$2:$MK$2,0),FALSE)</f>
        <v>3.6823999999999999</v>
      </c>
      <c r="D79" s="74">
        <f>VLOOKUP($A79,InflationTargetMeasures!$A$2:$MM$3000,MATCH(D$2,InflationTargetMeasures!$A$2:$MM$2,0),FALSE)</f>
        <v>2</v>
      </c>
      <c r="E79" s="74">
        <f>VLOOKUP($A79,GapMeasures!$A$2:$LA$3000,MATCH(E$2,GapMeasures!$A$2:$LA$2,0),FALSE)</f>
        <v>0.64071149735872523</v>
      </c>
      <c r="F79" s="74">
        <f>VLOOKUP($A79,InflationMeasures!$A$2:$LN$3000,MATCH(F$2,InflationMeasures!$A$2:$LN$2,0),FALSE)</f>
        <v>5.9269775076527198</v>
      </c>
      <c r="G79" s="23">
        <v>27075</v>
      </c>
      <c r="H79" s="22">
        <f t="shared" si="1"/>
        <v>11.893222010158443</v>
      </c>
      <c r="I79" s="22">
        <f>VLOOKUP($A79,FedFundsRates!$A$2:$MM$3000,MATCH("FedFundsRate",FedFundsRates!$A$2:$MM$2,0),FALSE)</f>
        <v>9.3233333333333324</v>
      </c>
    </row>
    <row r="80" spans="1:9" x14ac:dyDescent="0.3">
      <c r="A80" s="1">
        <v>27164</v>
      </c>
      <c r="B80" s="74">
        <f>VLOOKUP($A80,FedFundsRates!$A$2:$MM$3000,MATCH(B$2,FedFundsRates!$A$2:$MM$2,0),FALSE)</f>
        <v>9.3233333333333324</v>
      </c>
      <c r="C80" s="74">
        <f>VLOOKUP($A80,NaturalRateMeasures!$A$2:$MK$3000,MATCH(C$2,NaturalRateMeasures!$A$2:$MK$2,0),FALSE)</f>
        <v>3.7967</v>
      </c>
      <c r="D80" s="74">
        <f>VLOOKUP($A80,InflationTargetMeasures!$A$2:$MM$3000,MATCH(D$2,InflationTargetMeasures!$A$2:$MM$2,0),FALSE)</f>
        <v>2</v>
      </c>
      <c r="E80" s="74">
        <f>VLOOKUP($A80,GapMeasures!$A$2:$LA$3000,MATCH(E$2,GapMeasures!$A$2:$LA$2,0),FALSE)</f>
        <v>-6.2443166219187758E-3</v>
      </c>
      <c r="F80" s="74">
        <f>VLOOKUP($A80,InflationMeasures!$A$2:$LN$3000,MATCH(F$2,InflationMeasures!$A$2:$LN$2,0),FALSE)</f>
        <v>7.0990896358543498</v>
      </c>
      <c r="G80" s="23">
        <v>27164</v>
      </c>
      <c r="H80" s="22">
        <f t="shared" si="1"/>
        <v>13.442212295470563</v>
      </c>
      <c r="I80" s="22">
        <f>VLOOKUP($A80,FedFundsRates!$A$2:$MM$3000,MATCH("FedFundsRate",FedFundsRates!$A$2:$MM$2,0),FALSE)</f>
        <v>11.25</v>
      </c>
    </row>
    <row r="81" spans="1:9" x14ac:dyDescent="0.3">
      <c r="A81" s="1">
        <v>27256</v>
      </c>
      <c r="B81" s="74">
        <f>VLOOKUP($A81,FedFundsRates!$A$2:$MM$3000,MATCH(B$2,FedFundsRates!$A$2:$MM$2,0),FALSE)</f>
        <v>11.25</v>
      </c>
      <c r="C81" s="74">
        <f>VLOOKUP($A81,NaturalRateMeasures!$A$2:$MK$3000,MATCH(C$2,NaturalRateMeasures!$A$2:$MK$2,0),FALSE)</f>
        <v>3.6294</v>
      </c>
      <c r="D81" s="74">
        <f>VLOOKUP($A81,InflationTargetMeasures!$A$2:$MM$3000,MATCH(D$2,InflationTargetMeasures!$A$2:$MM$2,0),FALSE)</f>
        <v>2</v>
      </c>
      <c r="E81" s="74">
        <f>VLOOKUP($A81,GapMeasures!$A$2:$LA$3000,MATCH(E$2,GapMeasures!$A$2:$LA$2,0),FALSE)</f>
        <v>-1.8043842182596117</v>
      </c>
      <c r="F81" s="74">
        <f>VLOOKUP($A81,InflationMeasures!$A$2:$LN$3000,MATCH(F$2,InflationMeasures!$A$2:$LN$2,0),FALSE)</f>
        <v>8.7119903248099604</v>
      </c>
      <c r="G81" s="23">
        <v>27256</v>
      </c>
      <c r="H81" s="22">
        <f t="shared" si="1"/>
        <v>14.795193378085136</v>
      </c>
      <c r="I81" s="22">
        <f>VLOOKUP($A81,FedFundsRates!$A$2:$MM$3000,MATCH("FedFundsRate",FedFundsRates!$A$2:$MM$2,0),FALSE)</f>
        <v>12.089999999999998</v>
      </c>
    </row>
    <row r="82" spans="1:9" x14ac:dyDescent="0.3">
      <c r="A82" s="1">
        <v>27348</v>
      </c>
      <c r="B82" s="74">
        <f>VLOOKUP($A82,FedFundsRates!$A$2:$MM$3000,MATCH(B$2,FedFundsRates!$A$2:$MM$2,0),FALSE)</f>
        <v>12.089999999999998</v>
      </c>
      <c r="C82" s="74">
        <f>VLOOKUP($A82,NaturalRateMeasures!$A$2:$MK$3000,MATCH(C$2,NaturalRateMeasures!$A$2:$MK$2,0),FALSE)</f>
        <v>3.4577</v>
      </c>
      <c r="D82" s="74">
        <f>VLOOKUP($A82,InflationTargetMeasures!$A$2:$MM$3000,MATCH(D$2,InflationTargetMeasures!$A$2:$MM$2,0),FALSE)</f>
        <v>2</v>
      </c>
      <c r="E82" s="74">
        <f>VLOOKUP($A82,GapMeasures!$A$2:$LA$3000,MATCH(E$2,GapMeasures!$A$2:$LA$2,0),FALSE)</f>
        <v>-3.0114912245135272</v>
      </c>
      <c r="F82" s="74">
        <f>VLOOKUP($A82,InflationMeasures!$A$2:$LN$3000,MATCH(F$2,InflationMeasures!$A$2:$LN$2,0),FALSE)</f>
        <v>9.8406747891283999</v>
      </c>
      <c r="G82" s="23">
        <v>27348</v>
      </c>
      <c r="H82" s="22">
        <f t="shared" si="1"/>
        <v>15.712966571435835</v>
      </c>
      <c r="I82" s="22">
        <f>VLOOKUP($A82,FedFundsRates!$A$2:$MM$3000,MATCH("FedFundsRate",FedFundsRates!$A$2:$MM$2,0),FALSE)</f>
        <v>9.3466666666666658</v>
      </c>
    </row>
    <row r="83" spans="1:9" x14ac:dyDescent="0.3">
      <c r="A83" s="1">
        <v>27440</v>
      </c>
      <c r="B83" s="74">
        <f>VLOOKUP($A83,FedFundsRates!$A$2:$MM$3000,MATCH(B$2,FedFundsRates!$A$2:$MM$2,0),FALSE)</f>
        <v>9.3466666666666658</v>
      </c>
      <c r="C83" s="74">
        <f>VLOOKUP($A83,NaturalRateMeasures!$A$2:$MK$3000,MATCH(C$2,NaturalRateMeasures!$A$2:$MK$2,0),FALSE)</f>
        <v>2.9746999999999999</v>
      </c>
      <c r="D83" s="74">
        <f>VLOOKUP($A83,InflationTargetMeasures!$A$2:$MM$3000,MATCH(D$2,InflationTargetMeasures!$A$2:$MM$2,0),FALSE)</f>
        <v>2</v>
      </c>
      <c r="E83" s="74">
        <f>VLOOKUP($A83,GapMeasures!$A$2:$LA$3000,MATCH(E$2,GapMeasures!$A$2:$LA$2,0),FALSE)</f>
        <v>-4.974684206330668</v>
      </c>
      <c r="F83" s="74">
        <f>VLOOKUP($A83,InflationMeasures!$A$2:$LN$3000,MATCH(F$2,InflationMeasures!$A$2:$LN$2,0),FALSE)</f>
        <v>10.097583448506931</v>
      </c>
      <c r="G83" s="23">
        <v>27440</v>
      </c>
      <c r="H83" s="22">
        <f t="shared" si="1"/>
        <v>14.633733069595065</v>
      </c>
      <c r="I83" s="22">
        <f>VLOOKUP($A83,FedFundsRates!$A$2:$MM$3000,MATCH("FedFundsRate",FedFundsRates!$A$2:$MM$2,0),FALSE)</f>
        <v>6.3033333333333337</v>
      </c>
    </row>
    <row r="84" spans="1:9" x14ac:dyDescent="0.3">
      <c r="A84" s="1">
        <v>27529</v>
      </c>
      <c r="B84" s="74">
        <f>VLOOKUP($A84,FedFundsRates!$A$2:$MM$3000,MATCH(B$2,FedFundsRates!$A$2:$MM$2,0),FALSE)</f>
        <v>6.3033333333333337</v>
      </c>
      <c r="C84" s="74">
        <f>VLOOKUP($A84,NaturalRateMeasures!$A$2:$MK$3000,MATCH(C$2,NaturalRateMeasures!$A$2:$MK$2,0),FALSE)</f>
        <v>2.8589000000000002</v>
      </c>
      <c r="D84" s="74">
        <f>VLOOKUP($A84,InflationTargetMeasures!$A$2:$MM$3000,MATCH(D$2,InflationTargetMeasures!$A$2:$MM$2,0),FALSE)</f>
        <v>2</v>
      </c>
      <c r="E84" s="74">
        <f>VLOOKUP($A84,GapMeasures!$A$2:$LA$3000,MATCH(E$2,GapMeasures!$A$2:$LA$2,0),FALSE)</f>
        <v>-5.0555185850166753</v>
      </c>
      <c r="F84" s="74">
        <f>VLOOKUP($A84,InflationMeasures!$A$2:$LN$3000,MATCH(F$2,InflationMeasures!$A$2:$LN$2,0),FALSE)</f>
        <v>9.0641601961585661</v>
      </c>
      <c r="G84" s="23">
        <v>27529</v>
      </c>
      <c r="H84" s="22">
        <f t="shared" si="1"/>
        <v>12.927381001729511</v>
      </c>
      <c r="I84" s="22">
        <f>VLOOKUP($A84,FedFundsRates!$A$2:$MM$3000,MATCH("FedFundsRate",FedFundsRates!$A$2:$MM$2,0),FALSE)</f>
        <v>5.4200000000000008</v>
      </c>
    </row>
    <row r="85" spans="1:9" x14ac:dyDescent="0.3">
      <c r="A85" s="1">
        <v>27621</v>
      </c>
      <c r="B85" s="74">
        <f>VLOOKUP($A85,FedFundsRates!$A$2:$MM$3000,MATCH(B$2,FedFundsRates!$A$2:$MM$2,0),FALSE)</f>
        <v>5.4200000000000008</v>
      </c>
      <c r="C85" s="74">
        <f>VLOOKUP($A85,NaturalRateMeasures!$A$2:$MK$3000,MATCH(C$2,NaturalRateMeasures!$A$2:$MK$2,0),FALSE)</f>
        <v>2.9727999999999999</v>
      </c>
      <c r="D85" s="74">
        <f>VLOOKUP($A85,InflationTargetMeasures!$A$2:$MM$3000,MATCH(D$2,InflationTargetMeasures!$A$2:$MM$2,0),FALSE)</f>
        <v>2</v>
      </c>
      <c r="E85" s="74">
        <f>VLOOKUP($A85,GapMeasures!$A$2:$LA$3000,MATCH(E$2,GapMeasures!$A$2:$LA$2,0),FALSE)</f>
        <v>-4.1832907552076515</v>
      </c>
      <c r="F85" s="74">
        <f>VLOOKUP($A85,InflationMeasures!$A$2:$LN$3000,MATCH(F$2,InflationMeasures!$A$2:$LN$2,0),FALSE)</f>
        <v>7.6284318010250596</v>
      </c>
      <c r="G85" s="23">
        <v>27621</v>
      </c>
      <c r="H85" s="22">
        <f t="shared" si="1"/>
        <v>11.323802323933764</v>
      </c>
      <c r="I85" s="22">
        <f>VLOOKUP($A85,FedFundsRates!$A$2:$MM$3000,MATCH("FedFundsRate",FedFundsRates!$A$2:$MM$2,0),FALSE)</f>
        <v>6.1599999999999993</v>
      </c>
    </row>
    <row r="86" spans="1:9" x14ac:dyDescent="0.3">
      <c r="A86" s="1">
        <v>27713</v>
      </c>
      <c r="B86" s="74">
        <f>VLOOKUP($A86,FedFundsRates!$A$2:$MM$3000,MATCH(B$2,FedFundsRates!$A$2:$MM$2,0),FALSE)</f>
        <v>6.1599999999999993</v>
      </c>
      <c r="C86" s="74">
        <f>VLOOKUP($A86,NaturalRateMeasures!$A$2:$MK$3000,MATCH(C$2,NaturalRateMeasures!$A$2:$MK$2,0),FALSE)</f>
        <v>3.004</v>
      </c>
      <c r="D86" s="74">
        <f>VLOOKUP($A86,InflationTargetMeasures!$A$2:$MM$3000,MATCH(D$2,InflationTargetMeasures!$A$2:$MM$2,0),FALSE)</f>
        <v>2</v>
      </c>
      <c r="E86" s="74">
        <f>VLOOKUP($A86,GapMeasures!$A$2:$LA$3000,MATCH(E$2,GapMeasures!$A$2:$LA$2,0),FALSE)</f>
        <v>-3.6426379220756804</v>
      </c>
      <c r="F86" s="74">
        <f>VLOOKUP($A86,InflationMeasures!$A$2:$LN$3000,MATCH(F$2,InflationMeasures!$A$2:$LN$2,0),FALSE)</f>
        <v>6.7716413279553356</v>
      </c>
      <c r="G86" s="23">
        <v>27713</v>
      </c>
      <c r="H86" s="22">
        <f t="shared" si="1"/>
        <v>10.340143030895163</v>
      </c>
      <c r="I86" s="22">
        <f>VLOOKUP($A86,FedFundsRates!$A$2:$MM$3000,MATCH("FedFundsRate",FedFundsRates!$A$2:$MM$2,0),FALSE)</f>
        <v>5.4133333333333331</v>
      </c>
    </row>
    <row r="87" spans="1:9" x14ac:dyDescent="0.3">
      <c r="A87" s="1">
        <v>27805</v>
      </c>
      <c r="B87" s="74">
        <f>VLOOKUP($A87,FedFundsRates!$A$2:$MM$3000,MATCH(B$2,FedFundsRates!$A$2:$MM$2,0),FALSE)</f>
        <v>5.4133333333333331</v>
      </c>
      <c r="C87" s="74">
        <f>VLOOKUP($A87,NaturalRateMeasures!$A$2:$MK$3000,MATCH(C$2,NaturalRateMeasures!$A$2:$MK$2,0),FALSE)</f>
        <v>3.1736</v>
      </c>
      <c r="D87" s="74">
        <f>VLOOKUP($A87,InflationTargetMeasures!$A$2:$MM$3000,MATCH(D$2,InflationTargetMeasures!$A$2:$MM$2,0),FALSE)</f>
        <v>2</v>
      </c>
      <c r="E87" s="74">
        <f>VLOOKUP($A87,GapMeasures!$A$2:$LA$3000,MATCH(E$2,GapMeasures!$A$2:$LA$2,0),FALSE)</f>
        <v>-2.2242443289864657</v>
      </c>
      <c r="F87" s="74">
        <f>VLOOKUP($A87,InflationMeasures!$A$2:$LN$3000,MATCH(F$2,InflationMeasures!$A$2:$LN$2,0),FALSE)</f>
        <v>6.318472306755929</v>
      </c>
      <c r="G87" s="23">
        <v>27805</v>
      </c>
      <c r="H87" s="22">
        <f t="shared" si="1"/>
        <v>10.539186295640661</v>
      </c>
      <c r="I87" s="22">
        <f>VLOOKUP($A87,FedFundsRates!$A$2:$MM$3000,MATCH("FedFundsRate",FedFundsRates!$A$2:$MM$2,0),FALSE)</f>
        <v>4.8266666666666671</v>
      </c>
    </row>
    <row r="88" spans="1:9" x14ac:dyDescent="0.3">
      <c r="A88" s="1">
        <v>27895</v>
      </c>
      <c r="B88" s="74">
        <f>VLOOKUP($A88,FedFundsRates!$A$2:$MM$3000,MATCH(B$2,FedFundsRates!$A$2:$MM$2,0),FALSE)</f>
        <v>4.8266666666666671</v>
      </c>
      <c r="C88" s="74">
        <f>VLOOKUP($A88,NaturalRateMeasures!$A$2:$MK$3000,MATCH(C$2,NaturalRateMeasures!$A$2:$MK$2,0),FALSE)</f>
        <v>2.8976000000000002</v>
      </c>
      <c r="D88" s="74">
        <f>VLOOKUP($A88,InflationTargetMeasures!$A$2:$MM$3000,MATCH(D$2,InflationTargetMeasures!$A$2:$MM$2,0),FALSE)</f>
        <v>2</v>
      </c>
      <c r="E88" s="74">
        <f>VLOOKUP($A88,GapMeasures!$A$2:$LA$3000,MATCH(E$2,GapMeasures!$A$2:$LA$2,0),FALSE)</f>
        <v>-2.2579475745369697</v>
      </c>
      <c r="F88" s="74">
        <f>VLOOKUP($A88,InflationMeasures!$A$2:$LN$3000,MATCH(F$2,InflationMeasures!$A$2:$LN$2,0),FALSE)</f>
        <v>5.9802158273381201</v>
      </c>
      <c r="G88" s="23">
        <v>27895</v>
      </c>
      <c r="H88" s="22">
        <f t="shared" si="1"/>
        <v>9.738949953738695</v>
      </c>
      <c r="I88" s="22">
        <f>VLOOKUP($A88,FedFundsRates!$A$2:$MM$3000,MATCH("FedFundsRate",FedFundsRates!$A$2:$MM$2,0),FALSE)</f>
        <v>5.1966666666666663</v>
      </c>
    </row>
    <row r="89" spans="1:9" x14ac:dyDescent="0.3">
      <c r="A89" s="1">
        <v>27987</v>
      </c>
      <c r="B89" s="74">
        <f>VLOOKUP($A89,FedFundsRates!$A$2:$MM$3000,MATCH(B$2,FedFundsRates!$A$2:$MM$2,0),FALSE)</f>
        <v>5.1966666666666663</v>
      </c>
      <c r="C89" s="74">
        <f>VLOOKUP($A89,NaturalRateMeasures!$A$2:$MK$3000,MATCH(C$2,NaturalRateMeasures!$A$2:$MK$2,0),FALSE)</f>
        <v>2.8248000000000002</v>
      </c>
      <c r="D89" s="74">
        <f>VLOOKUP($A89,InflationTargetMeasures!$A$2:$MM$3000,MATCH(D$2,InflationTargetMeasures!$A$2:$MM$2,0),FALSE)</f>
        <v>2</v>
      </c>
      <c r="E89" s="74">
        <f>VLOOKUP($A89,GapMeasures!$A$2:$LA$3000,MATCH(E$2,GapMeasures!$A$2:$LA$2,0),FALSE)</f>
        <v>-2.4887074498444286</v>
      </c>
      <c r="F89" s="74">
        <f>VLOOKUP($A89,InflationMeasures!$A$2:$LN$3000,MATCH(F$2,InflationMeasures!$A$2:$LN$2,0),FALSE)</f>
        <v>6.0467348370187191</v>
      </c>
      <c r="G89" s="23">
        <v>27987</v>
      </c>
      <c r="H89" s="22">
        <f t="shared" si="1"/>
        <v>9.6505485306058638</v>
      </c>
      <c r="I89" s="22">
        <f>VLOOKUP($A89,FedFundsRates!$A$2:$MM$3000,MATCH("FedFundsRate",FedFundsRates!$A$2:$MM$2,0),FALSE)</f>
        <v>5.2833333333333332</v>
      </c>
    </row>
    <row r="90" spans="1:9" x14ac:dyDescent="0.3">
      <c r="A90" s="1">
        <v>28079</v>
      </c>
      <c r="B90" s="74">
        <f>VLOOKUP($A90,FedFundsRates!$A$2:$MM$3000,MATCH(B$2,FedFundsRates!$A$2:$MM$2,0),FALSE)</f>
        <v>5.2833333333333332</v>
      </c>
      <c r="C90" s="74">
        <f>VLOOKUP($A90,NaturalRateMeasures!$A$2:$MK$3000,MATCH(C$2,NaturalRateMeasures!$A$2:$MK$2,0),FALSE)</f>
        <v>2.7955000000000001</v>
      </c>
      <c r="D90" s="74">
        <f>VLOOKUP($A90,InflationTargetMeasures!$A$2:$MM$3000,MATCH(D$2,InflationTargetMeasures!$A$2:$MM$2,0),FALSE)</f>
        <v>2</v>
      </c>
      <c r="E90" s="74">
        <f>VLOOKUP($A90,GapMeasures!$A$2:$LA$3000,MATCH(E$2,GapMeasures!$A$2:$LA$2,0),FALSE)</f>
        <v>-2.5523646497480379</v>
      </c>
      <c r="F90" s="74">
        <f>VLOOKUP($A90,InflationMeasures!$A$2:$LN$3000,MATCH(F$2,InflationMeasures!$A$2:$LN$2,0),FALSE)</f>
        <v>5.9789320741009622</v>
      </c>
      <c r="G90" s="23">
        <v>28079</v>
      </c>
      <c r="H90" s="22">
        <f t="shared" si="1"/>
        <v>9.4877157862774251</v>
      </c>
      <c r="I90" s="22">
        <f>VLOOKUP($A90,FedFundsRates!$A$2:$MM$3000,MATCH("FedFundsRate",FedFundsRates!$A$2:$MM$2,0),FALSE)</f>
        <v>4.8733333333333331</v>
      </c>
    </row>
    <row r="91" spans="1:9" x14ac:dyDescent="0.3">
      <c r="A91" s="1">
        <v>28171</v>
      </c>
      <c r="B91" s="74">
        <f>VLOOKUP($A91,FedFundsRates!$A$2:$MM$3000,MATCH(B$2,FedFundsRates!$A$2:$MM$2,0),FALSE)</f>
        <v>4.8733333333333331</v>
      </c>
      <c r="C91" s="74">
        <f>VLOOKUP($A91,NaturalRateMeasures!$A$2:$MK$3000,MATCH(C$2,NaturalRateMeasures!$A$2:$MK$2,0),FALSE)</f>
        <v>2.8559000000000001</v>
      </c>
      <c r="D91" s="74">
        <f>VLOOKUP($A91,InflationTargetMeasures!$A$2:$MM$3000,MATCH(D$2,InflationTargetMeasures!$A$2:$MM$2,0),FALSE)</f>
        <v>2</v>
      </c>
      <c r="E91" s="74">
        <f>VLOOKUP($A91,GapMeasures!$A$2:$LA$3000,MATCH(E$2,GapMeasures!$A$2:$LA$2,0),FALSE)</f>
        <v>-2.1882146578635475</v>
      </c>
      <c r="F91" s="74">
        <f>VLOOKUP($A91,InflationMeasures!$A$2:$LN$3000,MATCH(F$2,InflationMeasures!$A$2:$LN$2,0),FALSE)</f>
        <v>6.146910444023046</v>
      </c>
      <c r="G91" s="23">
        <v>28171</v>
      </c>
      <c r="H91" s="22">
        <f t="shared" si="1"/>
        <v>9.9821583371027955</v>
      </c>
      <c r="I91" s="22">
        <f>VLOOKUP($A91,FedFundsRates!$A$2:$MM$3000,MATCH("FedFundsRate",FedFundsRates!$A$2:$MM$2,0),FALSE)</f>
        <v>4.66</v>
      </c>
    </row>
    <row r="92" spans="1:9" x14ac:dyDescent="0.3">
      <c r="A92" s="1">
        <v>28260</v>
      </c>
      <c r="B92" s="74">
        <f>VLOOKUP($A92,FedFundsRates!$A$2:$MM$3000,MATCH(B$2,FedFundsRates!$A$2:$MM$2,0),FALSE)</f>
        <v>4.66</v>
      </c>
      <c r="C92" s="74">
        <f>VLOOKUP($A92,NaturalRateMeasures!$A$2:$MK$3000,MATCH(C$2,NaturalRateMeasures!$A$2:$MK$2,0),FALSE)</f>
        <v>2.98</v>
      </c>
      <c r="D92" s="74">
        <f>VLOOKUP($A92,InflationTargetMeasures!$A$2:$MM$3000,MATCH(D$2,InflationTargetMeasures!$A$2:$MM$2,0),FALSE)</f>
        <v>2</v>
      </c>
      <c r="E92" s="74">
        <f>VLOOKUP($A92,GapMeasures!$A$2:$LA$3000,MATCH(E$2,GapMeasures!$A$2:$LA$2,0),FALSE)</f>
        <v>-1.1022862888358986</v>
      </c>
      <c r="F92" s="74">
        <f>VLOOKUP($A92,InflationMeasures!$A$2:$LN$3000,MATCH(F$2,InflationMeasures!$A$2:$LN$2,0),FALSE)</f>
        <v>6.4948380709942022</v>
      </c>
      <c r="G92" s="23">
        <v>28260</v>
      </c>
      <c r="H92" s="22">
        <f t="shared" si="1"/>
        <v>11.171113962073354</v>
      </c>
      <c r="I92" s="22">
        <f>VLOOKUP($A92,FedFundsRates!$A$2:$MM$3000,MATCH("FedFundsRate",FedFundsRates!$A$2:$MM$2,0),FALSE)</f>
        <v>5.1566666666666663</v>
      </c>
    </row>
    <row r="93" spans="1:9" x14ac:dyDescent="0.3">
      <c r="A93" s="1">
        <v>28352</v>
      </c>
      <c r="B93" s="74">
        <f>VLOOKUP($A93,FedFundsRates!$A$2:$MM$3000,MATCH(B$2,FedFundsRates!$A$2:$MM$2,0),FALSE)</f>
        <v>5.1566666666666663</v>
      </c>
      <c r="C93" s="74">
        <f>VLOOKUP($A93,NaturalRateMeasures!$A$2:$MK$3000,MATCH(C$2,NaturalRateMeasures!$A$2:$MK$2,0),FALSE)</f>
        <v>3.1080999999999999</v>
      </c>
      <c r="D93" s="74">
        <f>VLOOKUP($A93,InflationTargetMeasures!$A$2:$MM$3000,MATCH(D$2,InflationTargetMeasures!$A$2:$MM$2,0),FALSE)</f>
        <v>2</v>
      </c>
      <c r="E93" s="74">
        <f>VLOOKUP($A93,GapMeasures!$A$2:$LA$3000,MATCH(E$2,GapMeasures!$A$2:$LA$2,0),FALSE)</f>
        <v>-0.14558211844468569</v>
      </c>
      <c r="F93" s="74">
        <f>VLOOKUP($A93,InflationMeasures!$A$2:$LN$3000,MATCH(F$2,InflationMeasures!$A$2:$LN$2,0),FALSE)</f>
        <v>6.5965816131165811</v>
      </c>
      <c r="G93" s="23">
        <v>28352</v>
      </c>
      <c r="H93" s="22">
        <f t="shared" si="1"/>
        <v>11.930181360452529</v>
      </c>
      <c r="I93" s="22">
        <f>VLOOKUP($A93,FedFundsRates!$A$2:$MM$3000,MATCH("FedFundsRate",FedFundsRates!$A$2:$MM$2,0),FALSE)</f>
        <v>5.82</v>
      </c>
    </row>
    <row r="94" spans="1:9" x14ac:dyDescent="0.3">
      <c r="A94" s="1">
        <v>28444</v>
      </c>
      <c r="B94" s="74">
        <f>VLOOKUP($A94,FedFundsRates!$A$2:$MM$3000,MATCH(B$2,FedFundsRates!$A$2:$MM$2,0),FALSE)</f>
        <v>5.82</v>
      </c>
      <c r="C94" s="74">
        <f>VLOOKUP($A94,NaturalRateMeasures!$A$2:$MK$3000,MATCH(C$2,NaturalRateMeasures!$A$2:$MK$2,0),FALSE)</f>
        <v>2.7967</v>
      </c>
      <c r="D94" s="74">
        <f>VLOOKUP($A94,InflationTargetMeasures!$A$2:$MM$3000,MATCH(D$2,InflationTargetMeasures!$A$2:$MM$2,0),FALSE)</f>
        <v>2</v>
      </c>
      <c r="E94" s="74">
        <f>VLOOKUP($A94,GapMeasures!$A$2:$LA$3000,MATCH(E$2,GapMeasures!$A$2:$LA$2,0),FALSE)</f>
        <v>-0.97852428469140096</v>
      </c>
      <c r="F94" s="74">
        <f>VLOOKUP($A94,InflationMeasures!$A$2:$LN$3000,MATCH(F$2,InflationMeasures!$A$2:$LN$2,0),FALSE)</f>
        <v>6.4813545379764248</v>
      </c>
      <c r="G94" s="23">
        <v>28444</v>
      </c>
      <c r="H94" s="22">
        <f t="shared" si="1"/>
        <v>11.029469664618937</v>
      </c>
      <c r="I94" s="22">
        <f>VLOOKUP($A94,FedFundsRates!$A$2:$MM$3000,MATCH("FedFundsRate",FedFundsRates!$A$2:$MM$2,0),FALSE)</f>
        <v>6.5133333333333328</v>
      </c>
    </row>
    <row r="95" spans="1:9" x14ac:dyDescent="0.3">
      <c r="A95" s="1">
        <v>28536</v>
      </c>
      <c r="B95" s="74">
        <f>VLOOKUP($A95,FedFundsRates!$A$2:$MM$3000,MATCH(B$2,FedFundsRates!$A$2:$MM$2,0),FALSE)</f>
        <v>6.5133333333333328</v>
      </c>
      <c r="C95" s="74">
        <f>VLOOKUP($A95,NaturalRateMeasures!$A$2:$MK$3000,MATCH(C$2,NaturalRateMeasures!$A$2:$MK$2,0),FALSE)</f>
        <v>2.7031999999999998</v>
      </c>
      <c r="D95" s="74">
        <f>VLOOKUP($A95,InflationTargetMeasures!$A$2:$MM$3000,MATCH(D$2,InflationTargetMeasures!$A$2:$MM$2,0),FALSE)</f>
        <v>2</v>
      </c>
      <c r="E95" s="74">
        <f>VLOOKUP($A95,GapMeasures!$A$2:$LA$3000,MATCH(E$2,GapMeasures!$A$2:$LA$2,0),FALSE)</f>
        <v>-1.5070157883519024</v>
      </c>
      <c r="F95" s="74">
        <f>VLOOKUP($A95,InflationMeasures!$A$2:$LN$3000,MATCH(F$2,InflationMeasures!$A$2:$LN$2,0),FALSE)</f>
        <v>6.3538611925708643</v>
      </c>
      <c r="G95" s="23">
        <v>28536</v>
      </c>
      <c r="H95" s="22">
        <f t="shared" si="1"/>
        <v>10.480483894680345</v>
      </c>
      <c r="I95" s="22">
        <f>VLOOKUP($A95,FedFundsRates!$A$2:$MM$3000,MATCH("FedFundsRate",FedFundsRates!$A$2:$MM$2,0),FALSE)</f>
        <v>6.7566666666666668</v>
      </c>
    </row>
    <row r="96" spans="1:9" x14ac:dyDescent="0.3">
      <c r="A96" s="1">
        <v>28625</v>
      </c>
      <c r="B96" s="74">
        <f>VLOOKUP($A96,FedFundsRates!$A$2:$MM$3000,MATCH(B$2,FedFundsRates!$A$2:$MM$2,0),FALSE)</f>
        <v>6.7566666666666668</v>
      </c>
      <c r="C96" s="74">
        <f>VLOOKUP($A96,NaturalRateMeasures!$A$2:$MK$3000,MATCH(C$2,NaturalRateMeasures!$A$2:$MK$2,0),FALSE)</f>
        <v>3.3940000000000001</v>
      </c>
      <c r="D96" s="74">
        <f>VLOOKUP($A96,InflationTargetMeasures!$A$2:$MM$3000,MATCH(D$2,InflationTargetMeasures!$A$2:$MM$2,0),FALSE)</f>
        <v>2</v>
      </c>
      <c r="E96" s="74">
        <f>VLOOKUP($A96,GapMeasures!$A$2:$LA$3000,MATCH(E$2,GapMeasures!$A$2:$LA$2,0),FALSE)</f>
        <v>1.4203684918696389</v>
      </c>
      <c r="F96" s="74">
        <f>VLOOKUP($A96,InflationMeasures!$A$2:$LN$3000,MATCH(F$2,InflationMeasures!$A$2:$LN$2,0),FALSE)</f>
        <v>6.5568872215397755</v>
      </c>
      <c r="G96" s="23">
        <v>28625</v>
      </c>
      <c r="H96" s="22">
        <f t="shared" si="1"/>
        <v>12.939515078244483</v>
      </c>
      <c r="I96" s="22">
        <f>VLOOKUP($A96,FedFundsRates!$A$2:$MM$3000,MATCH("FedFundsRate",FedFundsRates!$A$2:$MM$2,0),FALSE)</f>
        <v>7.2833333333333341</v>
      </c>
    </row>
    <row r="97" spans="1:9" x14ac:dyDescent="0.3">
      <c r="A97" s="1">
        <v>28717</v>
      </c>
      <c r="B97" s="74">
        <f>VLOOKUP($A97,FedFundsRates!$A$2:$MM$3000,MATCH(B$2,FedFundsRates!$A$2:$MM$2,0),FALSE)</f>
        <v>7.2833333333333341</v>
      </c>
      <c r="C97" s="74">
        <f>VLOOKUP($A97,NaturalRateMeasures!$A$2:$MK$3000,MATCH(C$2,NaturalRateMeasures!$A$2:$MK$2,0),FALSE)</f>
        <v>3.3109000000000002</v>
      </c>
      <c r="D97" s="74">
        <f>VLOOKUP($A97,InflationTargetMeasures!$A$2:$MM$3000,MATCH(D$2,InflationTargetMeasures!$A$2:$MM$2,0),FALSE)</f>
        <v>2</v>
      </c>
      <c r="E97" s="74">
        <f>VLOOKUP($A97,GapMeasures!$A$2:$LA$3000,MATCH(E$2,GapMeasures!$A$2:$LA$2,0),FALSE)</f>
        <v>1.5428685782727802</v>
      </c>
      <c r="F97" s="74">
        <f>VLOOKUP($A97,InflationMeasures!$A$2:$LN$3000,MATCH(F$2,InflationMeasures!$A$2:$LN$2,0),FALSE)</f>
        <v>6.6128926915289599</v>
      </c>
      <c r="G97" s="23">
        <v>28717</v>
      </c>
      <c r="H97" s="22">
        <f t="shared" si="1"/>
        <v>13.001673326429831</v>
      </c>
      <c r="I97" s="22">
        <f>VLOOKUP($A97,FedFundsRates!$A$2:$MM$3000,MATCH("FedFundsRate",FedFundsRates!$A$2:$MM$2,0),FALSE)</f>
        <v>8.1</v>
      </c>
    </row>
    <row r="98" spans="1:9" x14ac:dyDescent="0.3">
      <c r="A98" s="1">
        <v>28809</v>
      </c>
      <c r="B98" s="74">
        <f>VLOOKUP($A98,FedFundsRates!$A$2:$MM$3000,MATCH(B$2,FedFundsRates!$A$2:$MM$2,0),FALSE)</f>
        <v>8.1</v>
      </c>
      <c r="C98" s="74">
        <f>VLOOKUP($A98,NaturalRateMeasures!$A$2:$MK$3000,MATCH(C$2,NaturalRateMeasures!$A$2:$MK$2,0),FALSE)</f>
        <v>3.423</v>
      </c>
      <c r="D98" s="74">
        <f>VLOOKUP($A98,InflationTargetMeasures!$A$2:$MM$3000,MATCH(D$2,InflationTargetMeasures!$A$2:$MM$2,0),FALSE)</f>
        <v>2</v>
      </c>
      <c r="E98" s="74">
        <f>VLOOKUP($A98,GapMeasures!$A$2:$LA$3000,MATCH(E$2,GapMeasures!$A$2:$LA$2,0),FALSE)</f>
        <v>1.9965926551846114</v>
      </c>
      <c r="F98" s="74">
        <f>VLOOKUP($A98,InflationMeasures!$A$2:$LN$3000,MATCH(F$2,InflationMeasures!$A$2:$LN$2,0),FALSE)</f>
        <v>6.9720281971223486</v>
      </c>
      <c r="G98" s="23">
        <v>28809</v>
      </c>
      <c r="H98" s="22">
        <f t="shared" si="1"/>
        <v>13.879338623275828</v>
      </c>
      <c r="I98" s="22">
        <f>VLOOKUP($A98,FedFundsRates!$A$2:$MM$3000,MATCH("FedFundsRate",FedFundsRates!$A$2:$MM$2,0),FALSE)</f>
        <v>9.5833333333333339</v>
      </c>
    </row>
    <row r="99" spans="1:9" x14ac:dyDescent="0.3">
      <c r="A99" s="1">
        <v>28901</v>
      </c>
      <c r="B99" s="74">
        <f>VLOOKUP($A99,FedFundsRates!$A$2:$MM$3000,MATCH(B$2,FedFundsRates!$A$2:$MM$2,0),FALSE)</f>
        <v>9.5833333333333339</v>
      </c>
      <c r="C99" s="74">
        <f>VLOOKUP($A99,NaturalRateMeasures!$A$2:$MK$3000,MATCH(C$2,NaturalRateMeasures!$A$2:$MK$2,0),FALSE)</f>
        <v>3.1211000000000002</v>
      </c>
      <c r="D99" s="74">
        <f>VLOOKUP($A99,InflationTargetMeasures!$A$2:$MM$3000,MATCH(D$2,InflationTargetMeasures!$A$2:$MM$2,0),FALSE)</f>
        <v>2</v>
      </c>
      <c r="E99" s="74">
        <f>VLOOKUP($A99,GapMeasures!$A$2:$LA$3000,MATCH(E$2,GapMeasures!$A$2:$LA$2,0),FALSE)</f>
        <v>1.2574245282976255</v>
      </c>
      <c r="F99" s="74">
        <f>VLOOKUP($A99,InflationMeasures!$A$2:$LN$3000,MATCH(F$2,InflationMeasures!$A$2:$LN$2,0),FALSE)</f>
        <v>6.7666075050709873</v>
      </c>
      <c r="G99" s="23">
        <v>28901</v>
      </c>
      <c r="H99" s="22">
        <f t="shared" si="1"/>
        <v>12.899723521755295</v>
      </c>
      <c r="I99" s="22">
        <f>VLOOKUP($A99,FedFundsRates!$A$2:$MM$3000,MATCH("FedFundsRate",FedFundsRates!$A$2:$MM$2,0),FALSE)</f>
        <v>10.073333333333334</v>
      </c>
    </row>
    <row r="100" spans="1:9" x14ac:dyDescent="0.3">
      <c r="A100" s="1">
        <v>28990</v>
      </c>
      <c r="B100" s="74">
        <f>VLOOKUP($A100,FedFundsRates!$A$2:$MM$3000,MATCH(B$2,FedFundsRates!$A$2:$MM$2,0),FALSE)</f>
        <v>10.073333333333334</v>
      </c>
      <c r="C100" s="74">
        <f>VLOOKUP($A100,NaturalRateMeasures!$A$2:$MK$3000,MATCH(C$2,NaturalRateMeasures!$A$2:$MK$2,0),FALSE)</f>
        <v>3.2755999999999998</v>
      </c>
      <c r="D100" s="74">
        <f>VLOOKUP($A100,InflationTargetMeasures!$A$2:$MM$3000,MATCH(D$2,InflationTargetMeasures!$A$2:$MM$2,0),FALSE)</f>
        <v>2</v>
      </c>
      <c r="E100" s="74">
        <f>VLOOKUP($A100,GapMeasures!$A$2:$LA$3000,MATCH(E$2,GapMeasures!$A$2:$LA$2,0),FALSE)</f>
        <v>0.49085661593340474</v>
      </c>
      <c r="F100" s="74">
        <f>VLOOKUP($A100,InflationMeasures!$A$2:$LN$3000,MATCH(F$2,InflationMeasures!$A$2:$LN$2,0),FALSE)</f>
        <v>7.2625872382851453</v>
      </c>
      <c r="G100" s="23">
        <v>28990</v>
      </c>
      <c r="H100" s="22">
        <f t="shared" si="1"/>
        <v>13.414909165394421</v>
      </c>
      <c r="I100" s="22">
        <f>VLOOKUP($A100,FedFundsRates!$A$2:$MM$3000,MATCH("FedFundsRate",FedFundsRates!$A$2:$MM$2,0),FALSE)</f>
        <v>10.18</v>
      </c>
    </row>
    <row r="101" spans="1:9" x14ac:dyDescent="0.3">
      <c r="A101" s="1">
        <v>29082</v>
      </c>
      <c r="B101" s="74">
        <f>VLOOKUP($A101,FedFundsRates!$A$2:$MM$3000,MATCH(B$2,FedFundsRates!$A$2:$MM$2,0),FALSE)</f>
        <v>10.18</v>
      </c>
      <c r="C101" s="74">
        <f>VLOOKUP($A101,NaturalRateMeasures!$A$2:$MK$3000,MATCH(C$2,NaturalRateMeasures!$A$2:$MK$2,0),FALSE)</f>
        <v>3.3159000000000001</v>
      </c>
      <c r="D101" s="74">
        <f>VLOOKUP($A101,InflationTargetMeasures!$A$2:$MM$3000,MATCH(D$2,InflationTargetMeasures!$A$2:$MM$2,0),FALSE)</f>
        <v>2</v>
      </c>
      <c r="E101" s="74">
        <f>VLOOKUP($A101,GapMeasures!$A$2:$LA$3000,MATCH(E$2,GapMeasures!$A$2:$LA$2,0),FALSE)</f>
        <v>0.41972789553832157</v>
      </c>
      <c r="F101" s="74">
        <f>VLOOKUP($A101,InflationMeasures!$A$2:$LN$3000,MATCH(F$2,InflationMeasures!$A$2:$LN$2,0),FALSE)</f>
        <v>7.4003736943670351</v>
      </c>
      <c r="G101" s="23">
        <v>29082</v>
      </c>
      <c r="H101" s="22">
        <f t="shared" si="1"/>
        <v>13.626324489319714</v>
      </c>
      <c r="I101" s="22">
        <f>VLOOKUP($A101,FedFundsRates!$A$2:$MM$3000,MATCH("FedFundsRate",FedFundsRates!$A$2:$MM$2,0),FALSE)</f>
        <v>10.946666666666667</v>
      </c>
    </row>
    <row r="102" spans="1:9" x14ac:dyDescent="0.3">
      <c r="A102" s="1">
        <v>29174</v>
      </c>
      <c r="B102" s="74">
        <f>VLOOKUP($A102,FedFundsRates!$A$2:$MM$3000,MATCH(B$2,FedFundsRates!$A$2:$MM$2,0),FALSE)</f>
        <v>10.946666666666667</v>
      </c>
      <c r="C102" s="74">
        <f>VLOOKUP($A102,NaturalRateMeasures!$A$2:$MK$3000,MATCH(C$2,NaturalRateMeasures!$A$2:$MK$2,0),FALSE)</f>
        <v>3.2850999999999999</v>
      </c>
      <c r="D102" s="74">
        <f>VLOOKUP($A102,InflationTargetMeasures!$A$2:$MM$3000,MATCH(D$2,InflationTargetMeasures!$A$2:$MM$2,0),FALSE)</f>
        <v>2</v>
      </c>
      <c r="E102" s="74">
        <f>VLOOKUP($A102,GapMeasures!$A$2:$LA$3000,MATCH(E$2,GapMeasures!$A$2:$LA$2,0),FALSE)</f>
        <v>-7.6828642895154009E-2</v>
      </c>
      <c r="F102" s="74">
        <f>VLOOKUP($A102,InflationMeasures!$A$2:$LN$3000,MATCH(F$2,InflationMeasures!$A$2:$LN$2,0),FALSE)</f>
        <v>7.7061956489032024</v>
      </c>
      <c r="G102" s="23">
        <v>29174</v>
      </c>
      <c r="H102" s="22">
        <f t="shared" si="1"/>
        <v>13.805979151907225</v>
      </c>
      <c r="I102" s="22">
        <f>VLOOKUP($A102,FedFundsRates!$A$2:$MM$3000,MATCH("FedFundsRate",FedFundsRates!$A$2:$MM$2,0),FALSE)</f>
        <v>13.576666666666666</v>
      </c>
    </row>
    <row r="103" spans="1:9" x14ac:dyDescent="0.3">
      <c r="A103" s="1">
        <v>29266</v>
      </c>
      <c r="B103" s="74">
        <f>VLOOKUP($A103,FedFundsRates!$A$2:$MM$3000,MATCH(B$2,FedFundsRates!$A$2:$MM$2,0),FALSE)</f>
        <v>13.576666666666666</v>
      </c>
      <c r="C103" s="74">
        <f>VLOOKUP($A103,NaturalRateMeasures!$A$2:$MK$3000,MATCH(C$2,NaturalRateMeasures!$A$2:$MK$2,0),FALSE)</f>
        <v>3.4136000000000002</v>
      </c>
      <c r="D103" s="74">
        <f>VLOOKUP($A103,InflationTargetMeasures!$A$2:$MM$3000,MATCH(D$2,InflationTargetMeasures!$A$2:$MM$2,0),FALSE)</f>
        <v>2</v>
      </c>
      <c r="E103" s="74">
        <f>VLOOKUP($A103,GapMeasures!$A$2:$LA$3000,MATCH(E$2,GapMeasures!$A$2:$LA$2,0),FALSE)</f>
        <v>-0.42695617632368826</v>
      </c>
      <c r="F103" s="74">
        <f>VLOOKUP($A103,InflationMeasures!$A$2:$LN$3000,MATCH(F$2,InflationMeasures!$A$2:$LN$2,0),FALSE)</f>
        <v>8.8550479413423755</v>
      </c>
      <c r="G103" s="23">
        <v>29266</v>
      </c>
      <c r="H103" s="22">
        <f t="shared" si="1"/>
        <v>15.482693823851719</v>
      </c>
      <c r="I103" s="22">
        <f>VLOOKUP($A103,FedFundsRates!$A$2:$MM$3000,MATCH("FedFundsRate",FedFundsRates!$A$2:$MM$2,0),FALSE)</f>
        <v>15.046666666666667</v>
      </c>
    </row>
    <row r="104" spans="1:9" x14ac:dyDescent="0.3">
      <c r="A104" s="1">
        <v>29356</v>
      </c>
      <c r="B104" s="74">
        <f>VLOOKUP($A104,FedFundsRates!$A$2:$MM$3000,MATCH(B$2,FedFundsRates!$A$2:$MM$2,0),FALSE)</f>
        <v>15.046666666666667</v>
      </c>
      <c r="C104" s="74">
        <f>VLOOKUP($A104,NaturalRateMeasures!$A$2:$MK$3000,MATCH(C$2,NaturalRateMeasures!$A$2:$MK$2,0),FALSE)</f>
        <v>2.9293</v>
      </c>
      <c r="D104" s="74">
        <f>VLOOKUP($A104,InflationTargetMeasures!$A$2:$MM$3000,MATCH(D$2,InflationTargetMeasures!$A$2:$MM$2,0),FALSE)</f>
        <v>2</v>
      </c>
      <c r="E104" s="74">
        <f>VLOOKUP($A104,GapMeasures!$A$2:$LA$3000,MATCH(E$2,GapMeasures!$A$2:$LA$2,0),FALSE)</f>
        <v>-3.0486861400642513</v>
      </c>
      <c r="F104" s="74">
        <f>VLOOKUP($A104,InflationMeasures!$A$2:$LN$3000,MATCH(F$2,InflationMeasures!$A$2:$LN$2,0),FALSE)</f>
        <v>8.8970865890144459</v>
      </c>
      <c r="G104" s="23">
        <v>29356</v>
      </c>
      <c r="H104" s="22">
        <f t="shared" si="1"/>
        <v>13.750586813489543</v>
      </c>
      <c r="I104" s="22">
        <f>VLOOKUP($A104,FedFundsRates!$A$2:$MM$3000,MATCH("FedFundsRate",FedFundsRates!$A$2:$MM$2,0),FALSE)</f>
        <v>12.686666666666667</v>
      </c>
    </row>
    <row r="105" spans="1:9" x14ac:dyDescent="0.3">
      <c r="A105" s="1">
        <v>29448</v>
      </c>
      <c r="B105" s="74">
        <f>VLOOKUP($A105,FedFundsRates!$A$2:$MM$3000,MATCH(B$2,FedFundsRates!$A$2:$MM$2,0),FALSE)</f>
        <v>12.686666666666667</v>
      </c>
      <c r="C105" s="74">
        <f>VLOOKUP($A105,NaturalRateMeasures!$A$2:$MK$3000,MATCH(C$2,NaturalRateMeasures!$A$2:$MK$2,0),FALSE)</f>
        <v>2.9792000000000001</v>
      </c>
      <c r="D105" s="74">
        <f>VLOOKUP($A105,InflationTargetMeasures!$A$2:$MM$3000,MATCH(D$2,InflationTargetMeasures!$A$2:$MM$2,0),FALSE)</f>
        <v>2</v>
      </c>
      <c r="E105" s="74">
        <f>VLOOKUP($A105,GapMeasures!$A$2:$LA$3000,MATCH(E$2,GapMeasures!$A$2:$LA$2,0),FALSE)</f>
        <v>-3.6450467304970928</v>
      </c>
      <c r="F105" s="74">
        <f>VLOOKUP($A105,InflationMeasures!$A$2:$LN$3000,MATCH(F$2,InflationMeasures!$A$2:$LN$2,0),FALSE)</f>
        <v>9.3032541425434268</v>
      </c>
      <c r="G105" s="23">
        <v>29448</v>
      </c>
      <c r="H105" s="22">
        <f t="shared" si="1"/>
        <v>14.111557848566594</v>
      </c>
      <c r="I105" s="22">
        <f>VLOOKUP($A105,FedFundsRates!$A$2:$MM$3000,MATCH("FedFundsRate",FedFundsRates!$A$2:$MM$2,0),FALSE)</f>
        <v>9.836666666666666</v>
      </c>
    </row>
    <row r="106" spans="1:9" x14ac:dyDescent="0.3">
      <c r="A106" s="1">
        <v>29540</v>
      </c>
      <c r="B106" s="74">
        <f>VLOOKUP($A106,FedFundsRates!$A$2:$MM$3000,MATCH(B$2,FedFundsRates!$A$2:$MM$2,0),FALSE)</f>
        <v>9.836666666666666</v>
      </c>
      <c r="C106" s="74">
        <f>VLOOKUP($A106,NaturalRateMeasures!$A$2:$MK$3000,MATCH(C$2,NaturalRateMeasures!$A$2:$MK$2,0),FALSE)</f>
        <v>3.4190999999999998</v>
      </c>
      <c r="D106" s="74">
        <f>VLOOKUP($A106,InflationTargetMeasures!$A$2:$MM$3000,MATCH(D$2,InflationTargetMeasures!$A$2:$MM$2,0),FALSE)</f>
        <v>2</v>
      </c>
      <c r="E106" s="74">
        <f>VLOOKUP($A106,GapMeasures!$A$2:$LA$3000,MATCH(E$2,GapMeasures!$A$2:$LA$2,0),FALSE)</f>
        <v>-2.354289117985195</v>
      </c>
      <c r="F106" s="74">
        <f>VLOOKUP($A106,InflationMeasures!$A$2:$LN$3000,MATCH(F$2,InflationMeasures!$A$2:$LN$2,0),FALSE)</f>
        <v>9.6803933620159821</v>
      </c>
      <c r="G106" s="23">
        <v>29540</v>
      </c>
      <c r="H106" s="22">
        <f t="shared" si="1"/>
        <v>15.762545484031374</v>
      </c>
      <c r="I106" s="22">
        <f>VLOOKUP($A106,FedFundsRates!$A$2:$MM$3000,MATCH("FedFundsRate",FedFundsRates!$A$2:$MM$2,0),FALSE)</f>
        <v>15.853333333333333</v>
      </c>
    </row>
    <row r="107" spans="1:9" x14ac:dyDescent="0.3">
      <c r="A107" s="1">
        <v>29632</v>
      </c>
      <c r="B107" s="74">
        <f>VLOOKUP($A107,FedFundsRates!$A$2:$MM$3000,MATCH(B$2,FedFundsRates!$A$2:$MM$2,0),FALSE)</f>
        <v>15.853333333333333</v>
      </c>
      <c r="C107" s="74">
        <f>VLOOKUP($A107,NaturalRateMeasures!$A$2:$MK$3000,MATCH(C$2,NaturalRateMeasures!$A$2:$MK$2,0),FALSE)</f>
        <v>3.6463000000000001</v>
      </c>
      <c r="D107" s="74">
        <f>VLOOKUP($A107,InflationTargetMeasures!$A$2:$MM$3000,MATCH(D$2,InflationTargetMeasures!$A$2:$MM$2,0),FALSE)</f>
        <v>2</v>
      </c>
      <c r="E107" s="74">
        <f>VLOOKUP($A107,GapMeasures!$A$2:$LA$3000,MATCH(E$2,GapMeasures!$A$2:$LA$2,0),FALSE)</f>
        <v>-1.0085344727801278</v>
      </c>
      <c r="F107" s="74">
        <f>VLOOKUP($A107,InflationMeasures!$A$2:$LN$3000,MATCH(F$2,InflationMeasures!$A$2:$LN$2,0),FALSE)</f>
        <v>9.4327788382874154</v>
      </c>
      <c r="G107" s="23">
        <v>29632</v>
      </c>
      <c r="H107" s="22">
        <f t="shared" si="1"/>
        <v>16.291201021041061</v>
      </c>
      <c r="I107" s="22">
        <f>VLOOKUP($A107,FedFundsRates!$A$2:$MM$3000,MATCH("FedFundsRate",FedFundsRates!$A$2:$MM$2,0),FALSE)</f>
        <v>16.569999999999997</v>
      </c>
    </row>
    <row r="108" spans="1:9" x14ac:dyDescent="0.3">
      <c r="A108" s="1">
        <v>29721</v>
      </c>
      <c r="B108" s="74">
        <f>VLOOKUP($A108,FedFundsRates!$A$2:$MM$3000,MATCH(B$2,FedFundsRates!$A$2:$MM$2,0),FALSE)</f>
        <v>16.569999999999997</v>
      </c>
      <c r="C108" s="74">
        <f>VLOOKUP($A108,NaturalRateMeasures!$A$2:$MK$3000,MATCH(C$2,NaturalRateMeasures!$A$2:$MK$2,0),FALSE)</f>
        <v>3.2622</v>
      </c>
      <c r="D108" s="74">
        <f>VLOOKUP($A108,InflationTargetMeasures!$A$2:$MM$3000,MATCH(D$2,InflationTargetMeasures!$A$2:$MM$2,0),FALSE)</f>
        <v>2</v>
      </c>
      <c r="E108" s="74">
        <f>VLOOKUP($A108,GapMeasures!$A$2:$LA$3000,MATCH(E$2,GapMeasures!$A$2:$LA$2,0),FALSE)</f>
        <v>-2.3391756181354939</v>
      </c>
      <c r="F108" s="74">
        <f>VLOOKUP($A108,InflationMeasures!$A$2:$LN$3000,MATCH(F$2,InflationMeasures!$A$2:$LN$2,0),FALSE)</f>
        <v>9.063750333422238</v>
      </c>
      <c r="G108" s="23">
        <v>29721</v>
      </c>
      <c r="H108" s="22">
        <f t="shared" si="1"/>
        <v>14.688237691065609</v>
      </c>
      <c r="I108" s="22">
        <f>VLOOKUP($A108,FedFundsRates!$A$2:$MM$3000,MATCH("FedFundsRate",FedFundsRates!$A$2:$MM$2,0),FALSE)</f>
        <v>17.78</v>
      </c>
    </row>
    <row r="109" spans="1:9" x14ac:dyDescent="0.3">
      <c r="A109" s="1">
        <v>29813</v>
      </c>
      <c r="B109" s="74">
        <f>VLOOKUP($A109,FedFundsRates!$A$2:$MM$3000,MATCH(B$2,FedFundsRates!$A$2:$MM$2,0),FALSE)</f>
        <v>17.78</v>
      </c>
      <c r="C109" s="74">
        <f>VLOOKUP($A109,NaturalRateMeasures!$A$2:$MK$3000,MATCH(C$2,NaturalRateMeasures!$A$2:$MK$2,0),FALSE)</f>
        <v>3.5226000000000002</v>
      </c>
      <c r="D109" s="74">
        <f>VLOOKUP($A109,InflationTargetMeasures!$A$2:$MM$3000,MATCH(D$2,InflationTargetMeasures!$A$2:$MM$2,0),FALSE)</f>
        <v>2</v>
      </c>
      <c r="E109" s="74">
        <f>VLOOKUP($A109,GapMeasures!$A$2:$LA$3000,MATCH(E$2,GapMeasures!$A$2:$LA$2,0),FALSE)</f>
        <v>-1.8027545674415559</v>
      </c>
      <c r="F109" s="74">
        <f>VLOOKUP($A109,InflationMeasures!$A$2:$LN$3000,MATCH(F$2,InflationMeasures!$A$2:$LN$2,0),FALSE)</f>
        <v>8.6523157208088683</v>
      </c>
      <c r="G109" s="23">
        <v>29813</v>
      </c>
      <c r="H109" s="22">
        <f t="shared" si="1"/>
        <v>14.599696297492525</v>
      </c>
      <c r="I109" s="22">
        <f>VLOOKUP($A109,FedFundsRates!$A$2:$MM$3000,MATCH("FedFundsRate",FedFundsRates!$A$2:$MM$2,0),FALSE)</f>
        <v>17.576666666666664</v>
      </c>
    </row>
    <row r="110" spans="1:9" x14ac:dyDescent="0.3">
      <c r="A110" s="1">
        <v>29905</v>
      </c>
      <c r="B110" s="74">
        <f>VLOOKUP($A110,FedFundsRates!$A$2:$MM$3000,MATCH(B$2,FedFundsRates!$A$2:$MM$2,0),FALSE)</f>
        <v>17.576666666666664</v>
      </c>
      <c r="C110" s="74">
        <f>VLOOKUP($A110,NaturalRateMeasures!$A$2:$MK$3000,MATCH(C$2,NaturalRateMeasures!$A$2:$MK$2,0),FALSE)</f>
        <v>3.2193000000000001</v>
      </c>
      <c r="D110" s="74">
        <f>VLOOKUP($A110,InflationTargetMeasures!$A$2:$MM$3000,MATCH(D$2,InflationTargetMeasures!$A$2:$MM$2,0),FALSE)</f>
        <v>2</v>
      </c>
      <c r="E110" s="74">
        <f>VLOOKUP($A110,GapMeasures!$A$2:$LA$3000,MATCH(E$2,GapMeasures!$A$2:$LA$2,0),FALSE)</f>
        <v>-3.528733963358893</v>
      </c>
      <c r="F110" s="74">
        <f>VLOOKUP($A110,InflationMeasures!$A$2:$LN$3000,MATCH(F$2,InflationMeasures!$A$2:$LN$2,0),FALSE)</f>
        <v>7.952316666242143</v>
      </c>
      <c r="G110" s="23">
        <v>29905</v>
      </c>
      <c r="H110" s="22">
        <f t="shared" si="1"/>
        <v>12.383408017683768</v>
      </c>
      <c r="I110" s="22">
        <f>VLOOKUP($A110,FedFundsRates!$A$2:$MM$3000,MATCH("FedFundsRate",FedFundsRates!$A$2:$MM$2,0),FALSE)</f>
        <v>13.586666666666666</v>
      </c>
    </row>
    <row r="111" spans="1:9" x14ac:dyDescent="0.3">
      <c r="A111" s="1">
        <v>29997</v>
      </c>
      <c r="B111" s="74">
        <f>VLOOKUP($A111,FedFundsRates!$A$2:$MM$3000,MATCH(B$2,FedFundsRates!$A$2:$MM$2,0),FALSE)</f>
        <v>13.586666666666666</v>
      </c>
      <c r="C111" s="74">
        <f>VLOOKUP($A111,NaturalRateMeasures!$A$2:$MK$3000,MATCH(C$2,NaturalRateMeasures!$A$2:$MK$2,0),FALSE)</f>
        <v>2.7999000000000001</v>
      </c>
      <c r="D111" s="74">
        <f>VLOOKUP($A111,InflationTargetMeasures!$A$2:$MM$3000,MATCH(D$2,InflationTargetMeasures!$A$2:$MM$2,0),FALSE)</f>
        <v>2</v>
      </c>
      <c r="E111" s="74">
        <f>VLOOKUP($A111,GapMeasures!$A$2:$LA$3000,MATCH(E$2,GapMeasures!$A$2:$LA$2,0),FALSE)</f>
        <v>-5.6916458986985159</v>
      </c>
      <c r="F111" s="74">
        <f>VLOOKUP($A111,InflationMeasures!$A$2:$LN$3000,MATCH(F$2,InflationMeasures!$A$2:$LN$2,0),FALSE)</f>
        <v>7.1594108998479955</v>
      </c>
      <c r="G111" s="23">
        <v>29997</v>
      </c>
      <c r="H111" s="22">
        <f t="shared" si="1"/>
        <v>9.6931934004227358</v>
      </c>
      <c r="I111" s="22">
        <f>VLOOKUP($A111,FedFundsRates!$A$2:$MM$3000,MATCH("FedFundsRate",FedFundsRates!$A$2:$MM$2,0),FALSE)</f>
        <v>14.226666666666667</v>
      </c>
    </row>
    <row r="112" spans="1:9" x14ac:dyDescent="0.3">
      <c r="A112" s="1">
        <v>30086</v>
      </c>
      <c r="B112" s="74">
        <f>VLOOKUP($A112,FedFundsRates!$A$2:$MM$3000,MATCH(B$2,FedFundsRates!$A$2:$MM$2,0),FALSE)</f>
        <v>14.226666666666667</v>
      </c>
      <c r="C112" s="74">
        <f>VLOOKUP($A112,NaturalRateMeasures!$A$2:$MK$3000,MATCH(C$2,NaturalRateMeasures!$A$2:$MK$2,0),FALSE)</f>
        <v>2.8689</v>
      </c>
      <c r="D112" s="74">
        <f>VLOOKUP($A112,InflationTargetMeasures!$A$2:$MM$3000,MATCH(D$2,InflationTargetMeasures!$A$2:$MM$2,0),FALSE)</f>
        <v>2</v>
      </c>
      <c r="E112" s="74">
        <f>VLOOKUP($A112,GapMeasures!$A$2:$LA$3000,MATCH(E$2,GapMeasures!$A$2:$LA$2,0),FALSE)</f>
        <v>-5.9362540729996294</v>
      </c>
      <c r="F112" s="74">
        <f>VLOOKUP($A112,InflationMeasures!$A$2:$LN$3000,MATCH(F$2,InflationMeasures!$A$2:$LN$2,0),FALSE)</f>
        <v>6.5936216004695902</v>
      </c>
      <c r="G112" s="23">
        <v>30086</v>
      </c>
      <c r="H112" s="22">
        <f t="shared" si="1"/>
        <v>8.791205364204572</v>
      </c>
      <c r="I112" s="22">
        <f>VLOOKUP($A112,FedFundsRates!$A$2:$MM$3000,MATCH("FedFundsRate",FedFundsRates!$A$2:$MM$2,0),FALSE)</f>
        <v>14.513333333333334</v>
      </c>
    </row>
    <row r="113" spans="1:9" x14ac:dyDescent="0.3">
      <c r="A113" s="1">
        <v>30178</v>
      </c>
      <c r="B113" s="74">
        <f>VLOOKUP($A113,FedFundsRates!$A$2:$MM$3000,MATCH(B$2,FedFundsRates!$A$2:$MM$2,0),FALSE)</f>
        <v>14.513333333333334</v>
      </c>
      <c r="C113" s="74">
        <f>VLOOKUP($A113,NaturalRateMeasures!$A$2:$MK$3000,MATCH(C$2,NaturalRateMeasures!$A$2:$MK$2,0),FALSE)</f>
        <v>2.8437999999999999</v>
      </c>
      <c r="D113" s="74">
        <f>VLOOKUP($A113,InflationTargetMeasures!$A$2:$MM$3000,MATCH(D$2,InflationTargetMeasures!$A$2:$MM$2,0),FALSE)</f>
        <v>2</v>
      </c>
      <c r="E113" s="74">
        <f>VLOOKUP($A113,GapMeasures!$A$2:$LA$3000,MATCH(E$2,GapMeasures!$A$2:$LA$2,0),FALSE)</f>
        <v>-6.9740281258199861</v>
      </c>
      <c r="F113" s="74">
        <f>VLOOKUP($A113,InflationMeasures!$A$2:$LN$3000,MATCH(F$2,InflationMeasures!$A$2:$LN$2,0),FALSE)</f>
        <v>6.3423068610263922</v>
      </c>
      <c r="G113" s="23">
        <v>30178</v>
      </c>
      <c r="H113" s="22">
        <f t="shared" si="1"/>
        <v>7.870246228629596</v>
      </c>
      <c r="I113" s="22">
        <f>VLOOKUP($A113,FedFundsRates!$A$2:$MM$3000,MATCH("FedFundsRate",FedFundsRates!$A$2:$MM$2,0),FALSE)</f>
        <v>11.006666666666668</v>
      </c>
    </row>
    <row r="114" spans="1:9" x14ac:dyDescent="0.3">
      <c r="A114" s="1">
        <v>30270</v>
      </c>
      <c r="B114" s="74">
        <f>VLOOKUP($A114,FedFundsRates!$A$2:$MM$3000,MATCH(B$2,FedFundsRates!$A$2:$MM$2,0),FALSE)</f>
        <v>11.006666666666668</v>
      </c>
      <c r="C114" s="74">
        <f>VLOOKUP($A114,NaturalRateMeasures!$A$2:$MK$3000,MATCH(C$2,NaturalRateMeasures!$A$2:$MK$2,0),FALSE)</f>
        <v>2.7505000000000002</v>
      </c>
      <c r="D114" s="74">
        <f>VLOOKUP($A114,InflationTargetMeasures!$A$2:$MM$3000,MATCH(D$2,InflationTargetMeasures!$A$2:$MM$2,0),FALSE)</f>
        <v>2</v>
      </c>
      <c r="E114" s="74">
        <f>VLOOKUP($A114,GapMeasures!$A$2:$LA$3000,MATCH(E$2,GapMeasures!$A$2:$LA$2,0),FALSE)</f>
        <v>-7.6219489396839428</v>
      </c>
      <c r="F114" s="74">
        <f>VLOOKUP($A114,InflationMeasures!$A$2:$LN$3000,MATCH(F$2,InflationMeasures!$A$2:$LN$2,0),FALSE)</f>
        <v>5.9413416389419771</v>
      </c>
      <c r="G114" s="23">
        <v>30270</v>
      </c>
      <c r="H114" s="22">
        <f t="shared" si="1"/>
        <v>6.8515379885709944</v>
      </c>
      <c r="I114" s="22">
        <f>VLOOKUP($A114,FedFundsRates!$A$2:$MM$3000,MATCH("FedFundsRate",FedFundsRates!$A$2:$MM$2,0),FALSE)</f>
        <v>9.2866666666666671</v>
      </c>
    </row>
    <row r="115" spans="1:9" x14ac:dyDescent="0.3">
      <c r="A115" s="1">
        <v>30362</v>
      </c>
      <c r="B115" s="74">
        <f>VLOOKUP($A115,FedFundsRates!$A$2:$MM$3000,MATCH(B$2,FedFundsRates!$A$2:$MM$2,0),FALSE)</f>
        <v>9.2866666666666671</v>
      </c>
      <c r="C115" s="74">
        <f>VLOOKUP($A115,NaturalRateMeasures!$A$2:$MK$3000,MATCH(C$2,NaturalRateMeasures!$A$2:$MK$2,0),FALSE)</f>
        <v>2.8605</v>
      </c>
      <c r="D115" s="74">
        <f>VLOOKUP($A115,InflationTargetMeasures!$A$2:$MM$3000,MATCH(D$2,InflationTargetMeasures!$A$2:$MM$2,0),FALSE)</f>
        <v>2</v>
      </c>
      <c r="E115" s="74">
        <f>VLOOKUP($A115,GapMeasures!$A$2:$LA$3000,MATCH(E$2,GapMeasures!$A$2:$LA$2,0),FALSE)</f>
        <v>-7.0851092469901111</v>
      </c>
      <c r="F115" s="74">
        <f>VLOOKUP($A115,InflationMeasures!$A$2:$LN$3000,MATCH(F$2,InflationMeasures!$A$2:$LN$2,0),FALSE)</f>
        <v>5.7834519324682532</v>
      </c>
      <c r="G115" s="23">
        <v>30362</v>
      </c>
      <c r="H115" s="22">
        <f t="shared" si="1"/>
        <v>6.9931232752073242</v>
      </c>
      <c r="I115" s="22">
        <f>VLOOKUP($A115,FedFundsRates!$A$2:$MM$3000,MATCH("FedFundsRate",FedFundsRates!$A$2:$MM$2,0),FALSE)</f>
        <v>8.6533333333333324</v>
      </c>
    </row>
    <row r="116" spans="1:9" x14ac:dyDescent="0.3">
      <c r="A116" s="1">
        <v>30451</v>
      </c>
      <c r="B116" s="74">
        <f>VLOOKUP($A116,FedFundsRates!$A$2:$MM$3000,MATCH(B$2,FedFundsRates!$A$2:$MM$2,0),FALSE)</f>
        <v>8.6533333333333324</v>
      </c>
      <c r="C116" s="74">
        <f>VLOOKUP($A116,NaturalRateMeasures!$A$2:$MK$3000,MATCH(C$2,NaturalRateMeasures!$A$2:$MK$2,0),FALSE)</f>
        <v>2.8803000000000001</v>
      </c>
      <c r="D116" s="74">
        <f>VLOOKUP($A116,InflationTargetMeasures!$A$2:$MM$3000,MATCH(D$2,InflationTargetMeasures!$A$2:$MM$2,0),FALSE)</f>
        <v>2</v>
      </c>
      <c r="E116" s="74">
        <f>VLOOKUP($A116,GapMeasures!$A$2:$LA$3000,MATCH(E$2,GapMeasures!$A$2:$LA$2,0),FALSE)</f>
        <v>-5.6720994284100517</v>
      </c>
      <c r="F116" s="74">
        <f>VLOOKUP($A116,InflationMeasures!$A$2:$LN$3000,MATCH(F$2,InflationMeasures!$A$2:$LN$2,0),FALSE)</f>
        <v>5.1693281938326008</v>
      </c>
      <c r="G116" s="23">
        <v>30451</v>
      </c>
      <c r="H116" s="22">
        <f t="shared" si="1"/>
        <v>6.798242576543875</v>
      </c>
      <c r="I116" s="22">
        <f>VLOOKUP($A116,FedFundsRates!$A$2:$MM$3000,MATCH("FedFundsRate",FedFundsRates!$A$2:$MM$2,0),FALSE)</f>
        <v>8.8033333333333328</v>
      </c>
    </row>
    <row r="117" spans="1:9" x14ac:dyDescent="0.3">
      <c r="A117" s="1">
        <v>30543</v>
      </c>
      <c r="B117" s="74">
        <f>VLOOKUP($A117,FedFundsRates!$A$2:$MM$3000,MATCH(B$2,FedFundsRates!$A$2:$MM$2,0),FALSE)</f>
        <v>8.8033333333333328</v>
      </c>
      <c r="C117" s="74">
        <f>VLOOKUP($A117,NaturalRateMeasures!$A$2:$MK$3000,MATCH(C$2,NaturalRateMeasures!$A$2:$MK$2,0),FALSE)</f>
        <v>3.22</v>
      </c>
      <c r="D117" s="74">
        <f>VLOOKUP($A117,InflationTargetMeasures!$A$2:$MM$3000,MATCH(D$2,InflationTargetMeasures!$A$2:$MM$2,0),FALSE)</f>
        <v>2</v>
      </c>
      <c r="E117" s="74">
        <f>VLOOKUP($A117,GapMeasures!$A$2:$LA$3000,MATCH(E$2,GapMeasures!$A$2:$LA$2,0),FALSE)</f>
        <v>-4.5091378221784364</v>
      </c>
      <c r="F117" s="74">
        <f>VLOOKUP($A117,InflationMeasures!$A$2:$LN$3000,MATCH(F$2,InflationMeasures!$A$2:$LN$2,0),FALSE)</f>
        <v>5.0833295695768221</v>
      </c>
      <c r="G117" s="23">
        <v>30543</v>
      </c>
      <c r="H117" s="22">
        <f t="shared" si="1"/>
        <v>7.5904254432760156</v>
      </c>
      <c r="I117" s="22">
        <f>VLOOKUP($A117,FedFundsRates!$A$2:$MM$3000,MATCH("FedFundsRate",FedFundsRates!$A$2:$MM$2,0),FALSE)</f>
        <v>9.4599999999999991</v>
      </c>
    </row>
    <row r="118" spans="1:9" x14ac:dyDescent="0.3">
      <c r="A118" s="1">
        <v>30635</v>
      </c>
      <c r="B118" s="74">
        <f>VLOOKUP($A118,FedFundsRates!$A$2:$MM$3000,MATCH(B$2,FedFundsRates!$A$2:$MM$2,0),FALSE)</f>
        <v>9.4599999999999991</v>
      </c>
      <c r="C118" s="74">
        <f>VLOOKUP($A118,NaturalRateMeasures!$A$2:$MK$3000,MATCH(C$2,NaturalRateMeasures!$A$2:$MK$2,0),FALSE)</f>
        <v>3.1494</v>
      </c>
      <c r="D118" s="74">
        <f>VLOOKUP($A118,InflationTargetMeasures!$A$2:$MM$3000,MATCH(D$2,InflationTargetMeasures!$A$2:$MM$2,0),FALSE)</f>
        <v>2</v>
      </c>
      <c r="E118" s="74">
        <f>VLOOKUP($A118,GapMeasures!$A$2:$LA$3000,MATCH(E$2,GapMeasures!$A$2:$LA$2,0),FALSE)</f>
        <v>-3.2735065385546243</v>
      </c>
      <c r="F118" s="74">
        <f>VLOOKUP($A118,InflationMeasures!$A$2:$LN$3000,MATCH(F$2,InflationMeasures!$A$2:$LN$2,0),FALSE)</f>
        <v>4.4678055190538801</v>
      </c>
      <c r="G118" s="23">
        <v>30635</v>
      </c>
      <c r="H118" s="22">
        <f t="shared" si="1"/>
        <v>7.2143550093035085</v>
      </c>
      <c r="I118" s="22">
        <f>VLOOKUP($A118,FedFundsRates!$A$2:$MM$3000,MATCH("FedFundsRate",FedFundsRates!$A$2:$MM$2,0),FALSE)</f>
        <v>9.43</v>
      </c>
    </row>
    <row r="119" spans="1:9" x14ac:dyDescent="0.3">
      <c r="A119" s="1">
        <v>30727</v>
      </c>
      <c r="B119" s="74">
        <f>VLOOKUP($A119,FedFundsRates!$A$2:$MM$3000,MATCH(B$2,FedFundsRates!$A$2:$MM$2,0),FALSE)</f>
        <v>9.43</v>
      </c>
      <c r="C119" s="74">
        <f>VLOOKUP($A119,NaturalRateMeasures!$A$2:$MK$3000,MATCH(C$2,NaturalRateMeasures!$A$2:$MK$2,0),FALSE)</f>
        <v>3.2873999999999999</v>
      </c>
      <c r="D119" s="74">
        <f>VLOOKUP($A119,InflationTargetMeasures!$A$2:$MM$3000,MATCH(D$2,InflationTargetMeasures!$A$2:$MM$2,0),FALSE)</f>
        <v>2</v>
      </c>
      <c r="E119" s="74">
        <f>VLOOKUP($A119,GapMeasures!$A$2:$LA$3000,MATCH(E$2,GapMeasures!$A$2:$LA$2,0),FALSE)</f>
        <v>-2.1743824640883092</v>
      </c>
      <c r="F119" s="74">
        <f>VLOOKUP($A119,InflationMeasures!$A$2:$LN$3000,MATCH(F$2,InflationMeasures!$A$2:$LN$2,0),FALSE)</f>
        <v>4.1548506232276017</v>
      </c>
      <c r="G119" s="23">
        <v>30727</v>
      </c>
      <c r="H119" s="22">
        <f t="shared" si="1"/>
        <v>7.4324847027972476</v>
      </c>
      <c r="I119" s="22">
        <f>VLOOKUP($A119,FedFundsRates!$A$2:$MM$3000,MATCH("FedFundsRate",FedFundsRates!$A$2:$MM$2,0),FALSE)</f>
        <v>9.6866666666666656</v>
      </c>
    </row>
    <row r="120" spans="1:9" x14ac:dyDescent="0.3">
      <c r="A120" s="1">
        <v>30817</v>
      </c>
      <c r="B120" s="74">
        <f>VLOOKUP($A120,FedFundsRates!$A$2:$MM$3000,MATCH(B$2,FedFundsRates!$A$2:$MM$2,0),FALSE)</f>
        <v>9.6866666666666656</v>
      </c>
      <c r="C120" s="74">
        <f>VLOOKUP($A120,NaturalRateMeasures!$A$2:$MK$3000,MATCH(C$2,NaturalRateMeasures!$A$2:$MK$2,0),FALSE)</f>
        <v>3.4348000000000001</v>
      </c>
      <c r="D120" s="74">
        <f>VLOOKUP($A120,InflationTargetMeasures!$A$2:$MM$3000,MATCH(D$2,InflationTargetMeasures!$A$2:$MM$2,0),FALSE)</f>
        <v>2</v>
      </c>
      <c r="E120" s="74">
        <f>VLOOKUP($A120,GapMeasures!$A$2:$LA$3000,MATCH(E$2,GapMeasures!$A$2:$LA$2,0),FALSE)</f>
        <v>-1.3078197105601841</v>
      </c>
      <c r="F120" s="74">
        <f>VLOOKUP($A120,InflationMeasures!$A$2:$LN$3000,MATCH(F$2,InflationMeasures!$A$2:$LN$2,0),FALSE)</f>
        <v>4.5749067347339301</v>
      </c>
      <c r="G120" s="23">
        <v>30817</v>
      </c>
      <c r="H120" s="22">
        <f t="shared" si="1"/>
        <v>8.6432502468208021</v>
      </c>
      <c r="I120" s="22">
        <f>VLOOKUP($A120,FedFundsRates!$A$2:$MM$3000,MATCH("FedFundsRate",FedFundsRates!$A$2:$MM$2,0),FALSE)</f>
        <v>10.556666666666667</v>
      </c>
    </row>
    <row r="121" spans="1:9" x14ac:dyDescent="0.3">
      <c r="A121" s="1">
        <v>30909</v>
      </c>
      <c r="B121" s="74">
        <f>VLOOKUP($A121,FedFundsRates!$A$2:$MM$3000,MATCH(B$2,FedFundsRates!$A$2:$MM$2,0),FALSE)</f>
        <v>10.556666666666667</v>
      </c>
      <c r="C121" s="74">
        <f>VLOOKUP($A121,NaturalRateMeasures!$A$2:$MK$3000,MATCH(C$2,NaturalRateMeasures!$A$2:$MK$2,0),FALSE)</f>
        <v>3.3315000000000001</v>
      </c>
      <c r="D121" s="74">
        <f>VLOOKUP($A121,InflationTargetMeasures!$A$2:$MM$3000,MATCH(D$2,InflationTargetMeasures!$A$2:$MM$2,0),FALSE)</f>
        <v>2</v>
      </c>
      <c r="E121" s="74">
        <f>VLOOKUP($A121,GapMeasures!$A$2:$LA$3000,MATCH(E$2,GapMeasures!$A$2:$LA$2,0),FALSE)</f>
        <v>-1.1945228674491535</v>
      </c>
      <c r="F121" s="74">
        <f>VLOOKUP($A121,InflationMeasures!$A$2:$LN$3000,MATCH(F$2,InflationMeasures!$A$2:$LN$2,0),FALSE)</f>
        <v>3.9778221907033728</v>
      </c>
      <c r="G121" s="23">
        <v>30909</v>
      </c>
      <c r="H121" s="22">
        <f t="shared" si="1"/>
        <v>7.7009718523304818</v>
      </c>
      <c r="I121" s="22">
        <f>VLOOKUP($A121,FedFundsRates!$A$2:$MM$3000,MATCH("FedFundsRate",FedFundsRates!$A$2:$MM$2,0),FALSE)</f>
        <v>11.39</v>
      </c>
    </row>
    <row r="122" spans="1:9" x14ac:dyDescent="0.3">
      <c r="A122" s="1">
        <v>31001</v>
      </c>
      <c r="B122" s="74">
        <f>VLOOKUP($A122,FedFundsRates!$A$2:$MM$3000,MATCH(B$2,FedFundsRates!$A$2:$MM$2,0),FALSE)</f>
        <v>11.39</v>
      </c>
      <c r="C122" s="74">
        <f>VLOOKUP($A122,NaturalRateMeasures!$A$2:$MK$3000,MATCH(C$2,NaturalRateMeasures!$A$2:$MK$2,0),FALSE)</f>
        <v>3.2290999999999999</v>
      </c>
      <c r="D122" s="74">
        <f>VLOOKUP($A122,InflationTargetMeasures!$A$2:$MM$3000,MATCH(D$2,InflationTargetMeasures!$A$2:$MM$2,0),FALSE)</f>
        <v>2</v>
      </c>
      <c r="E122" s="74">
        <f>VLOOKUP($A122,GapMeasures!$A$2:$LA$3000,MATCH(E$2,GapMeasures!$A$2:$LA$2,0),FALSE)</f>
        <v>-1.2309194683245195</v>
      </c>
      <c r="F122" s="74">
        <f>VLOOKUP($A122,InflationMeasures!$A$2:$LN$3000,MATCH(F$2,InflationMeasures!$A$2:$LN$2,0),FALSE)</f>
        <v>3.886579255942868</v>
      </c>
      <c r="G122" s="23">
        <v>31001</v>
      </c>
      <c r="H122" s="22">
        <f t="shared" si="1"/>
        <v>7.4435091497520425</v>
      </c>
      <c r="I122" s="22">
        <f>VLOOKUP($A122,FedFundsRates!$A$2:$MM$3000,MATCH("FedFundsRate",FedFundsRates!$A$2:$MM$2,0),FALSE)</f>
        <v>9.2666666666666675</v>
      </c>
    </row>
    <row r="123" spans="1:9" x14ac:dyDescent="0.3">
      <c r="A123" s="1">
        <v>31093</v>
      </c>
      <c r="B123" s="74">
        <f>VLOOKUP($A123,FedFundsRates!$A$2:$MM$3000,MATCH(B$2,FedFundsRates!$A$2:$MM$2,0),FALSE)</f>
        <v>9.2666666666666675</v>
      </c>
      <c r="C123" s="74">
        <f>VLOOKUP($A123,NaturalRateMeasures!$A$2:$MK$3000,MATCH(C$2,NaturalRateMeasures!$A$2:$MK$2,0),FALSE)</f>
        <v>3.5472000000000001</v>
      </c>
      <c r="D123" s="74">
        <f>VLOOKUP($A123,InflationTargetMeasures!$A$2:$MM$3000,MATCH(D$2,InflationTargetMeasures!$A$2:$MM$2,0),FALSE)</f>
        <v>2</v>
      </c>
      <c r="E123" s="74">
        <f>VLOOKUP($A123,GapMeasures!$A$2:$LA$3000,MATCH(E$2,GapMeasures!$A$2:$LA$2,0),FALSE)</f>
        <v>-1.1255229464252414</v>
      </c>
      <c r="F123" s="74">
        <f>VLOOKUP($A123,InflationMeasures!$A$2:$LN$3000,MATCH(F$2,InflationMeasures!$A$2:$LN$2,0),FALSE)</f>
        <v>4.250828426095965</v>
      </c>
      <c r="G123" s="23">
        <v>31093</v>
      </c>
      <c r="H123" s="22">
        <f t="shared" si="1"/>
        <v>8.3606811659313269</v>
      </c>
      <c r="I123" s="22">
        <f>VLOOKUP($A123,FedFundsRates!$A$2:$MM$3000,MATCH("FedFundsRate",FedFundsRates!$A$2:$MM$2,0),FALSE)</f>
        <v>8.4766666666666666</v>
      </c>
    </row>
    <row r="124" spans="1:9" x14ac:dyDescent="0.3">
      <c r="A124" s="1">
        <v>31182</v>
      </c>
      <c r="B124" s="74">
        <f>VLOOKUP($A124,FedFundsRates!$A$2:$MM$3000,MATCH(B$2,FedFundsRates!$A$2:$MM$2,0),FALSE)</f>
        <v>8.4766666666666666</v>
      </c>
      <c r="C124" s="74">
        <f>VLOOKUP($A124,NaturalRateMeasures!$A$2:$MK$3000,MATCH(C$2,NaturalRateMeasures!$A$2:$MK$2,0),FALSE)</f>
        <v>3.4220999999999999</v>
      </c>
      <c r="D124" s="74">
        <f>VLOOKUP($A124,InflationTargetMeasures!$A$2:$MM$3000,MATCH(D$2,InflationTargetMeasures!$A$2:$MM$2,0),FALSE)</f>
        <v>2</v>
      </c>
      <c r="E124" s="74">
        <f>VLOOKUP($A124,GapMeasures!$A$2:$LA$3000,MATCH(E$2,GapMeasures!$A$2:$LA$2,0),FALSE)</f>
        <v>-1.1053544341827028</v>
      </c>
      <c r="F124" s="74">
        <f>VLOOKUP($A124,InflationMeasures!$A$2:$LN$3000,MATCH(F$2,InflationMeasures!$A$2:$LN$2,0),FALSE)</f>
        <v>3.9366629115033192</v>
      </c>
      <c r="G124" s="23">
        <v>31182</v>
      </c>
      <c r="H124" s="22">
        <f t="shared" si="1"/>
        <v>7.7744171501636279</v>
      </c>
      <c r="I124" s="22">
        <f>VLOOKUP($A124,FedFundsRates!$A$2:$MM$3000,MATCH("FedFundsRate",FedFundsRates!$A$2:$MM$2,0),FALSE)</f>
        <v>7.9233333333333329</v>
      </c>
    </row>
    <row r="125" spans="1:9" x14ac:dyDescent="0.3">
      <c r="A125" s="1">
        <v>31274</v>
      </c>
      <c r="B125" s="74">
        <f>VLOOKUP($A125,FedFundsRates!$A$2:$MM$3000,MATCH(B$2,FedFundsRates!$A$2:$MM$2,0),FALSE)</f>
        <v>7.9233333333333329</v>
      </c>
      <c r="C125" s="74">
        <f>VLOOKUP($A125,NaturalRateMeasures!$A$2:$MK$3000,MATCH(C$2,NaturalRateMeasures!$A$2:$MK$2,0),FALSE)</f>
        <v>3.5880999999999998</v>
      </c>
      <c r="D125" s="74">
        <f>VLOOKUP($A125,InflationTargetMeasures!$A$2:$MM$3000,MATCH(D$2,InflationTargetMeasures!$A$2:$MM$2,0),FALSE)</f>
        <v>2</v>
      </c>
      <c r="E125" s="74">
        <f>VLOOKUP($A125,GapMeasures!$A$2:$LA$3000,MATCH(E$2,GapMeasures!$A$2:$LA$2,0),FALSE)</f>
        <v>-0.446062391135577</v>
      </c>
      <c r="F125" s="74">
        <f>VLOOKUP($A125,InflationMeasures!$A$2:$LN$3000,MATCH(F$2,InflationMeasures!$A$2:$LN$2,0),FALSE)</f>
        <v>4.0281911375661394</v>
      </c>
      <c r="G125" s="23">
        <v>31274</v>
      </c>
      <c r="H125" s="22">
        <f t="shared" si="1"/>
        <v>8.4073555107814215</v>
      </c>
      <c r="I125" s="22">
        <f>VLOOKUP($A125,FedFundsRates!$A$2:$MM$3000,MATCH("FedFundsRate",FedFundsRates!$A$2:$MM$2,0),FALSE)</f>
        <v>7.9000000000000012</v>
      </c>
    </row>
    <row r="126" spans="1:9" x14ac:dyDescent="0.3">
      <c r="A126" s="1">
        <v>31366</v>
      </c>
      <c r="B126" s="74">
        <f>VLOOKUP($A126,FedFundsRates!$A$2:$MM$3000,MATCH(B$2,FedFundsRates!$A$2:$MM$2,0),FALSE)</f>
        <v>7.9000000000000012</v>
      </c>
      <c r="C126" s="74">
        <f>VLOOKUP($A126,NaturalRateMeasures!$A$2:$MK$3000,MATCH(C$2,NaturalRateMeasures!$A$2:$MK$2,0),FALSE)</f>
        <v>3.3614999999999999</v>
      </c>
      <c r="D126" s="74">
        <f>VLOOKUP($A126,InflationTargetMeasures!$A$2:$MM$3000,MATCH(D$2,InflationTargetMeasures!$A$2:$MM$2,0),FALSE)</f>
        <v>2</v>
      </c>
      <c r="E126" s="74">
        <f>VLOOKUP($A126,GapMeasures!$A$2:$LA$3000,MATCH(E$2,GapMeasures!$A$2:$LA$2,0),FALSE)</f>
        <v>-0.55008568849767947</v>
      </c>
      <c r="F126" s="74">
        <f>VLOOKUP($A126,InflationMeasures!$A$2:$LN$3000,MATCH(F$2,InflationMeasures!$A$2:$LN$2,0),FALSE)</f>
        <v>4.0346412740108306</v>
      </c>
      <c r="G126" s="23">
        <v>31366</v>
      </c>
      <c r="H126" s="22">
        <f t="shared" si="1"/>
        <v>8.1384190667674048</v>
      </c>
      <c r="I126" s="22">
        <f>VLOOKUP($A126,FedFundsRates!$A$2:$MM$3000,MATCH("FedFundsRate",FedFundsRates!$A$2:$MM$2,0),FALSE)</f>
        <v>8.1033333333333335</v>
      </c>
    </row>
    <row r="127" spans="1:9" x14ac:dyDescent="0.3">
      <c r="A127" s="1">
        <v>31458</v>
      </c>
      <c r="B127" s="74">
        <f>VLOOKUP($A127,FedFundsRates!$A$2:$MM$3000,MATCH(B$2,FedFundsRates!$A$2:$MM$2,0),FALSE)</f>
        <v>8.1033333333333335</v>
      </c>
      <c r="C127" s="74">
        <f>VLOOKUP($A127,NaturalRateMeasures!$A$2:$MK$3000,MATCH(C$2,NaturalRateMeasures!$A$2:$MK$2,0),FALSE)</f>
        <v>3.4230999999999998</v>
      </c>
      <c r="D127" s="74">
        <f>VLOOKUP($A127,InflationTargetMeasures!$A$2:$MM$3000,MATCH(D$2,InflationTargetMeasures!$A$2:$MM$2,0),FALSE)</f>
        <v>2</v>
      </c>
      <c r="E127" s="74">
        <f>VLOOKUP($A127,GapMeasures!$A$2:$LA$3000,MATCH(E$2,GapMeasures!$A$2:$LA$2,0),FALSE)</f>
        <v>-0.4570166110997646</v>
      </c>
      <c r="F127" s="74">
        <f>VLOOKUP($A127,InflationMeasures!$A$2:$LN$3000,MATCH(F$2,InflationMeasures!$A$2:$LN$2,0),FALSE)</f>
        <v>3.7414208491081791</v>
      </c>
      <c r="G127" s="23">
        <v>31458</v>
      </c>
      <c r="H127" s="22">
        <f t="shared" si="1"/>
        <v>7.8067229681123873</v>
      </c>
      <c r="I127" s="22">
        <f>VLOOKUP($A127,FedFundsRates!$A$2:$MM$3000,MATCH("FedFundsRate",FedFundsRates!$A$2:$MM$2,0),FALSE)</f>
        <v>7.8266666666666671</v>
      </c>
    </row>
    <row r="128" spans="1:9" x14ac:dyDescent="0.3">
      <c r="A128" s="1">
        <v>31547</v>
      </c>
      <c r="B128" s="74">
        <f>VLOOKUP($A128,FedFundsRates!$A$2:$MM$3000,MATCH(B$2,FedFundsRates!$A$2:$MM$2,0),FALSE)</f>
        <v>7.8266666666666671</v>
      </c>
      <c r="C128" s="74">
        <f>VLOOKUP($A128,NaturalRateMeasures!$A$2:$MK$3000,MATCH(C$2,NaturalRateMeasures!$A$2:$MK$2,0),FALSE)</f>
        <v>3.2038000000000002</v>
      </c>
      <c r="D128" s="74">
        <f>VLOOKUP($A128,InflationTargetMeasures!$A$2:$MM$3000,MATCH(D$2,InflationTargetMeasures!$A$2:$MM$2,0),FALSE)</f>
        <v>2</v>
      </c>
      <c r="E128" s="74">
        <f>VLOOKUP($A128,GapMeasures!$A$2:$LA$3000,MATCH(E$2,GapMeasures!$A$2:$LA$2,0),FALSE)</f>
        <v>-0.83197953322150486</v>
      </c>
      <c r="F128" s="74">
        <f>VLOOKUP($A128,InflationMeasures!$A$2:$LN$3000,MATCH(F$2,InflationMeasures!$A$2:$LN$2,0),FALSE)</f>
        <v>3.5547259187892699</v>
      </c>
      <c r="G128" s="23">
        <v>31547</v>
      </c>
      <c r="H128" s="22">
        <f t="shared" si="1"/>
        <v>7.1198991115731527</v>
      </c>
      <c r="I128" s="22">
        <f>VLOOKUP($A128,FedFundsRates!$A$2:$MM$3000,MATCH("FedFundsRate",FedFundsRates!$A$2:$MM$2,0),FALSE)</f>
        <v>6.919999999999999</v>
      </c>
    </row>
    <row r="129" spans="1:9" x14ac:dyDescent="0.3">
      <c r="A129" s="1">
        <v>31639</v>
      </c>
      <c r="B129" s="74">
        <f>VLOOKUP($A129,FedFundsRates!$A$2:$MM$3000,MATCH(B$2,FedFundsRates!$A$2:$MM$2,0),FALSE)</f>
        <v>6.919999999999999</v>
      </c>
      <c r="C129" s="74">
        <f>VLOOKUP($A129,NaturalRateMeasures!$A$2:$MK$3000,MATCH(C$2,NaturalRateMeasures!$A$2:$MK$2,0),FALSE)</f>
        <v>3.2153</v>
      </c>
      <c r="D129" s="74">
        <f>VLOOKUP($A129,InflationTargetMeasures!$A$2:$MM$3000,MATCH(D$2,InflationTargetMeasures!$A$2:$MM$2,0),FALSE)</f>
        <v>2</v>
      </c>
      <c r="E129" s="74">
        <f>VLOOKUP($A129,GapMeasures!$A$2:$LA$3000,MATCH(E$2,GapMeasures!$A$2:$LA$2,0),FALSE)</f>
        <v>-0.70189039465051539</v>
      </c>
      <c r="F129" s="74">
        <f>VLOOKUP($A129,InflationMeasures!$A$2:$LN$3000,MATCH(F$2,InflationMeasures!$A$2:$LN$2,0),FALSE)</f>
        <v>3.2066437526076408</v>
      </c>
      <c r="G129" s="23">
        <v>31639</v>
      </c>
      <c r="H129" s="22">
        <f t="shared" si="1"/>
        <v>6.674320431586203</v>
      </c>
      <c r="I129" s="22">
        <f>VLOOKUP($A129,FedFundsRates!$A$2:$MM$3000,MATCH("FedFundsRate",FedFundsRates!$A$2:$MM$2,0),FALSE)</f>
        <v>6.206666666666667</v>
      </c>
    </row>
    <row r="130" spans="1:9" x14ac:dyDescent="0.3">
      <c r="A130" s="1">
        <v>31731</v>
      </c>
      <c r="B130" s="74">
        <f>VLOOKUP($A130,FedFundsRates!$A$2:$MM$3000,MATCH(B$2,FedFundsRates!$A$2:$MM$2,0),FALSE)</f>
        <v>6.206666666666667</v>
      </c>
      <c r="C130" s="74">
        <f>VLOOKUP($A130,NaturalRateMeasures!$A$2:$MK$3000,MATCH(C$2,NaturalRateMeasures!$A$2:$MK$2,0),FALSE)</f>
        <v>3.1778</v>
      </c>
      <c r="D130" s="74">
        <f>VLOOKUP($A130,InflationTargetMeasures!$A$2:$MM$3000,MATCH(D$2,InflationTargetMeasures!$A$2:$MM$2,0),FALSE)</f>
        <v>2</v>
      </c>
      <c r="E130" s="74">
        <f>VLOOKUP($A130,GapMeasures!$A$2:$LA$3000,MATCH(E$2,GapMeasures!$A$2:$LA$2,0),FALSE)</f>
        <v>-0.97782008867381032</v>
      </c>
      <c r="F130" s="74">
        <f>VLOOKUP($A130,InflationMeasures!$A$2:$LN$3000,MATCH(F$2,InflationMeasures!$A$2:$LN$2,0),FALSE)</f>
        <v>3.3061111768651008</v>
      </c>
      <c r="G130" s="23">
        <v>31731</v>
      </c>
      <c r="H130" s="22">
        <f t="shared" si="1"/>
        <v>6.6480567209607448</v>
      </c>
      <c r="I130" s="22">
        <f>VLOOKUP($A130,FedFundsRates!$A$2:$MM$3000,MATCH("FedFundsRate",FedFundsRates!$A$2:$MM$2,0),FALSE)</f>
        <v>6.2666666666666666</v>
      </c>
    </row>
    <row r="131" spans="1:9" x14ac:dyDescent="0.3">
      <c r="A131" s="1">
        <v>31823</v>
      </c>
      <c r="B131" s="74">
        <f>VLOOKUP($A131,FedFundsRates!$A$2:$MM$3000,MATCH(B$2,FedFundsRates!$A$2:$MM$2,0),FALSE)</f>
        <v>6.2666666666666666</v>
      </c>
      <c r="C131" s="74">
        <f>VLOOKUP($A131,NaturalRateMeasures!$A$2:$MK$3000,MATCH(C$2,NaturalRateMeasures!$A$2:$MK$2,0),FALSE)</f>
        <v>3.028</v>
      </c>
      <c r="D131" s="74">
        <f>VLOOKUP($A131,InflationTargetMeasures!$A$2:$MM$3000,MATCH(D$2,InflationTargetMeasures!$A$2:$MM$2,0),FALSE)</f>
        <v>2</v>
      </c>
      <c r="E131" s="74">
        <f>VLOOKUP($A131,GapMeasures!$A$2:$LA$3000,MATCH(E$2,GapMeasures!$A$2:$LA$2,0),FALSE)</f>
        <v>-1.0436027698971091</v>
      </c>
      <c r="F131" s="74">
        <f>VLOOKUP($A131,InflationMeasures!$A$2:$LN$3000,MATCH(F$2,InflationMeasures!$A$2:$LN$2,0),FALSE)</f>
        <v>2.8492808493198796</v>
      </c>
      <c r="G131" s="23">
        <v>31823</v>
      </c>
      <c r="H131" s="22">
        <f t="shared" si="1"/>
        <v>5.7801198890312655</v>
      </c>
      <c r="I131" s="22">
        <f>VLOOKUP($A131,FedFundsRates!$A$2:$MM$3000,MATCH("FedFundsRate",FedFundsRates!$A$2:$MM$2,0),FALSE)</f>
        <v>6.22</v>
      </c>
    </row>
    <row r="132" spans="1:9" x14ac:dyDescent="0.3">
      <c r="A132" s="1">
        <v>31912</v>
      </c>
      <c r="B132" s="74">
        <f>VLOOKUP($A132,FedFundsRates!$A$2:$MM$3000,MATCH(B$2,FedFundsRates!$A$2:$MM$2,0),FALSE)</f>
        <v>6.22</v>
      </c>
      <c r="C132" s="74">
        <f>VLOOKUP($A132,NaturalRateMeasures!$A$2:$MK$3000,MATCH(C$2,NaturalRateMeasures!$A$2:$MK$2,0),FALSE)</f>
        <v>3.1463999999999999</v>
      </c>
      <c r="D132" s="74">
        <f>VLOOKUP($A132,InflationTargetMeasures!$A$2:$MM$3000,MATCH(D$2,InflationTargetMeasures!$A$2:$MM$2,0),FALSE)</f>
        <v>2</v>
      </c>
      <c r="E132" s="74">
        <f>VLOOKUP($A132,GapMeasures!$A$2:$LA$3000,MATCH(E$2,GapMeasures!$A$2:$LA$2,0),FALSE)</f>
        <v>-0.76409816674823228</v>
      </c>
      <c r="F132" s="74">
        <f>VLOOKUP($A132,InflationMeasures!$A$2:$LN$3000,MATCH(F$2,InflationMeasures!$A$2:$LN$2,0),FALSE)</f>
        <v>3.141959993797494</v>
      </c>
      <c r="G132" s="23">
        <v>31912</v>
      </c>
      <c r="H132" s="22">
        <f t="shared" si="1"/>
        <v>6.477290907322125</v>
      </c>
      <c r="I132" s="22">
        <f>VLOOKUP($A132,FedFundsRates!$A$2:$MM$3000,MATCH("FedFundsRate",FedFundsRates!$A$2:$MM$2,0),FALSE)</f>
        <v>6.6499999999999995</v>
      </c>
    </row>
    <row r="133" spans="1:9" x14ac:dyDescent="0.3">
      <c r="A133" s="1">
        <v>32004</v>
      </c>
      <c r="B133" s="74">
        <f>VLOOKUP($A133,FedFundsRates!$A$2:$MM$3000,MATCH(B$2,FedFundsRates!$A$2:$MM$2,0),FALSE)</f>
        <v>6.6499999999999995</v>
      </c>
      <c r="C133" s="74">
        <f>VLOOKUP($A133,NaturalRateMeasures!$A$2:$MK$3000,MATCH(C$2,NaturalRateMeasures!$A$2:$MK$2,0),FALSE)</f>
        <v>3.1293000000000002</v>
      </c>
      <c r="D133" s="74">
        <f>VLOOKUP($A133,InflationTargetMeasures!$A$2:$MM$3000,MATCH(D$2,InflationTargetMeasures!$A$2:$MM$2,0),FALSE)</f>
        <v>2</v>
      </c>
      <c r="E133" s="74">
        <f>VLOOKUP($A133,GapMeasures!$A$2:$LA$3000,MATCH(E$2,GapMeasures!$A$2:$LA$2,0),FALSE)</f>
        <v>-0.67674410248651318</v>
      </c>
      <c r="F133" s="74">
        <f>VLOOKUP($A133,InflationMeasures!$A$2:$LN$3000,MATCH(F$2,InflationMeasures!$A$2:$LN$2,0),FALSE)</f>
        <v>3.3553429456946393</v>
      </c>
      <c r="G133" s="23">
        <v>32004</v>
      </c>
      <c r="H133" s="22">
        <f t="shared" ref="H133:H196" si="2">$L$29*B133 + (1-$L$29)*(C133+D133+1.5*(F133-D133)+$L$31*E133)</f>
        <v>6.8239423672987032</v>
      </c>
      <c r="I133" s="22">
        <f>VLOOKUP($A133,FedFundsRates!$A$2:$MM$3000,MATCH("FedFundsRate",FedFundsRates!$A$2:$MM$2,0),FALSE)</f>
        <v>6.8433333333333337</v>
      </c>
    </row>
    <row r="134" spans="1:9" x14ac:dyDescent="0.3">
      <c r="A134" s="1">
        <v>32096</v>
      </c>
      <c r="B134" s="74">
        <f>VLOOKUP($A134,FedFundsRates!$A$2:$MM$3000,MATCH(B$2,FedFundsRates!$A$2:$MM$2,0),FALSE)</f>
        <v>6.8433333333333337</v>
      </c>
      <c r="C134" s="74">
        <f>VLOOKUP($A134,NaturalRateMeasures!$A$2:$MK$3000,MATCH(C$2,NaturalRateMeasures!$A$2:$MK$2,0),FALSE)</f>
        <v>3.3351000000000002</v>
      </c>
      <c r="D134" s="74">
        <f>VLOOKUP($A134,InflationTargetMeasures!$A$2:$MM$3000,MATCH(D$2,InflationTargetMeasures!$A$2:$MM$2,0),FALSE)</f>
        <v>2</v>
      </c>
      <c r="E134" s="74">
        <f>VLOOKUP($A134,GapMeasures!$A$2:$LA$3000,MATCH(E$2,GapMeasures!$A$2:$LA$2,0),FALSE)</f>
        <v>0.25309479494948012</v>
      </c>
      <c r="F134" s="74">
        <f>VLOOKUP($A134,InflationMeasures!$A$2:$LN$3000,MATCH(F$2,InflationMeasures!$A$2:$LN$2,0),FALSE)</f>
        <v>3.5631086499904541</v>
      </c>
      <c r="G134" s="23">
        <v>32096</v>
      </c>
      <c r="H134" s="22">
        <f t="shared" si="2"/>
        <v>7.8063103724604215</v>
      </c>
      <c r="I134" s="22">
        <f>VLOOKUP($A134,FedFundsRates!$A$2:$MM$3000,MATCH("FedFundsRate",FedFundsRates!$A$2:$MM$2,0),FALSE)</f>
        <v>6.916666666666667</v>
      </c>
    </row>
    <row r="135" spans="1:9" x14ac:dyDescent="0.3">
      <c r="A135" s="1">
        <v>32188</v>
      </c>
      <c r="B135" s="74">
        <f>VLOOKUP($A135,FedFundsRates!$A$2:$MM$3000,MATCH(B$2,FedFundsRates!$A$2:$MM$2,0),FALSE)</f>
        <v>6.916666666666667</v>
      </c>
      <c r="C135" s="74">
        <f>VLOOKUP($A135,NaturalRateMeasures!$A$2:$MK$3000,MATCH(C$2,NaturalRateMeasures!$A$2:$MK$2,0),FALSE)</f>
        <v>3.1970000000000001</v>
      </c>
      <c r="D135" s="74">
        <f>VLOOKUP($A135,InflationTargetMeasures!$A$2:$MM$3000,MATCH(D$2,InflationTargetMeasures!$A$2:$MM$2,0),FALSE)</f>
        <v>2</v>
      </c>
      <c r="E135" s="74">
        <f>VLOOKUP($A135,GapMeasures!$A$2:$LA$3000,MATCH(E$2,GapMeasures!$A$2:$LA$2,0),FALSE)</f>
        <v>1.2226577668489976E-2</v>
      </c>
      <c r="F135" s="74">
        <f>VLOOKUP($A135,InflationMeasures!$A$2:$LN$3000,MATCH(F$2,InflationMeasures!$A$2:$LN$2,0),FALSE)</f>
        <v>3.9031517428511853</v>
      </c>
      <c r="G135" s="23">
        <v>32188</v>
      </c>
      <c r="H135" s="22">
        <f t="shared" si="2"/>
        <v>8.057840903111023</v>
      </c>
      <c r="I135" s="22">
        <f>VLOOKUP($A135,FedFundsRates!$A$2:$MM$3000,MATCH("FedFundsRate",FedFundsRates!$A$2:$MM$2,0),FALSE)</f>
        <v>6.663333333333334</v>
      </c>
    </row>
    <row r="136" spans="1:9" x14ac:dyDescent="0.3">
      <c r="A136" s="1">
        <v>32278</v>
      </c>
      <c r="B136" s="74">
        <f>VLOOKUP($A136,FedFundsRates!$A$2:$MM$3000,MATCH(B$2,FedFundsRates!$A$2:$MM$2,0),FALSE)</f>
        <v>6.663333333333334</v>
      </c>
      <c r="C136" s="74">
        <f>VLOOKUP($A136,NaturalRateMeasures!$A$2:$MK$3000,MATCH(C$2,NaturalRateMeasures!$A$2:$MK$2,0),FALSE)</f>
        <v>3.4005999999999998</v>
      </c>
      <c r="D136" s="74">
        <f>VLOOKUP($A136,InflationTargetMeasures!$A$2:$MM$3000,MATCH(D$2,InflationTargetMeasures!$A$2:$MM$2,0),FALSE)</f>
        <v>2</v>
      </c>
      <c r="E136" s="74">
        <f>VLOOKUP($A136,GapMeasures!$A$2:$LA$3000,MATCH(E$2,GapMeasures!$A$2:$LA$2,0),FALSE)</f>
        <v>0.57209379196955745</v>
      </c>
      <c r="F136" s="74">
        <f>VLOOKUP($A136,InflationMeasures!$A$2:$LN$3000,MATCH(F$2,InflationMeasures!$A$2:$LN$2,0),FALSE)</f>
        <v>4.151241238043335</v>
      </c>
      <c r="G136" s="23">
        <v>32278</v>
      </c>
      <c r="H136" s="22">
        <f t="shared" si="2"/>
        <v>8.913508753049781</v>
      </c>
      <c r="I136" s="22">
        <f>VLOOKUP($A136,FedFundsRates!$A$2:$MM$3000,MATCH("FedFundsRate",FedFundsRates!$A$2:$MM$2,0),FALSE)</f>
        <v>7.1566666666666663</v>
      </c>
    </row>
    <row r="137" spans="1:9" x14ac:dyDescent="0.3">
      <c r="A137" s="1">
        <v>32370</v>
      </c>
      <c r="B137" s="74">
        <f>VLOOKUP($A137,FedFundsRates!$A$2:$MM$3000,MATCH(B$2,FedFundsRates!$A$2:$MM$2,0),FALSE)</f>
        <v>7.1566666666666663</v>
      </c>
      <c r="C137" s="74">
        <f>VLOOKUP($A137,NaturalRateMeasures!$A$2:$MK$3000,MATCH(C$2,NaturalRateMeasures!$A$2:$MK$2,0),FALSE)</f>
        <v>3.3664000000000001</v>
      </c>
      <c r="D137" s="74">
        <f>VLOOKUP($A137,InflationTargetMeasures!$A$2:$MM$3000,MATCH(D$2,InflationTargetMeasures!$A$2:$MM$2,0),FALSE)</f>
        <v>2</v>
      </c>
      <c r="E137" s="74">
        <f>VLOOKUP($A137,GapMeasures!$A$2:$LA$3000,MATCH(E$2,GapMeasures!$A$2:$LA$2,0),FALSE)</f>
        <v>0.41918373359983774</v>
      </c>
      <c r="F137" s="74">
        <f>VLOOKUP($A137,InflationMeasures!$A$2:$LN$3000,MATCH(F$2,InflationMeasures!$A$2:$LN$2,0),FALSE)</f>
        <v>4.4160923821940923</v>
      </c>
      <c r="G137" s="23">
        <v>32370</v>
      </c>
      <c r="H137" s="22">
        <f t="shared" si="2"/>
        <v>9.2001304400910584</v>
      </c>
      <c r="I137" s="22">
        <f>VLOOKUP($A137,FedFundsRates!$A$2:$MM$3000,MATCH("FedFundsRate",FedFundsRates!$A$2:$MM$2,0),FALSE)</f>
        <v>7.9833333333333334</v>
      </c>
    </row>
    <row r="138" spans="1:9" x14ac:dyDescent="0.3">
      <c r="A138" s="1">
        <v>32462</v>
      </c>
      <c r="B138" s="74">
        <f>VLOOKUP($A138,FedFundsRates!$A$2:$MM$3000,MATCH(B$2,FedFundsRates!$A$2:$MM$2,0),FALSE)</f>
        <v>7.9833333333333334</v>
      </c>
      <c r="C138" s="74">
        <f>VLOOKUP($A138,NaturalRateMeasures!$A$2:$MK$3000,MATCH(C$2,NaturalRateMeasures!$A$2:$MK$2,0),FALSE)</f>
        <v>3.4609000000000001</v>
      </c>
      <c r="D138" s="74">
        <f>VLOOKUP($A138,InflationTargetMeasures!$A$2:$MM$3000,MATCH(D$2,InflationTargetMeasures!$A$2:$MM$2,0),FALSE)</f>
        <v>2</v>
      </c>
      <c r="E138" s="74">
        <f>VLOOKUP($A138,GapMeasures!$A$2:$LA$3000,MATCH(E$2,GapMeasures!$A$2:$LA$2,0),FALSE)</f>
        <v>1.0181770815757161</v>
      </c>
      <c r="F138" s="74">
        <f>VLOOKUP($A138,InflationMeasures!$A$2:$LN$3000,MATCH(F$2,InflationMeasures!$A$2:$LN$2,0),FALSE)</f>
        <v>4.5191385795412709</v>
      </c>
      <c r="G138" s="23">
        <v>32462</v>
      </c>
      <c r="H138" s="22">
        <f t="shared" si="2"/>
        <v>9.7486964100997646</v>
      </c>
      <c r="I138" s="22">
        <f>VLOOKUP($A138,FedFundsRates!$A$2:$MM$3000,MATCH("FedFundsRate",FedFundsRates!$A$2:$MM$2,0),FALSE)</f>
        <v>8.4699999999999989</v>
      </c>
    </row>
    <row r="139" spans="1:9" x14ac:dyDescent="0.3">
      <c r="A139" s="1">
        <v>32554</v>
      </c>
      <c r="B139" s="74">
        <f>VLOOKUP($A139,FedFundsRates!$A$2:$MM$3000,MATCH(B$2,FedFundsRates!$A$2:$MM$2,0),FALSE)</f>
        <v>8.4699999999999989</v>
      </c>
      <c r="C139" s="74">
        <f>VLOOKUP($A139,NaturalRateMeasures!$A$2:$MK$3000,MATCH(C$2,NaturalRateMeasures!$A$2:$MK$2,0),FALSE)</f>
        <v>3.49</v>
      </c>
      <c r="D139" s="74">
        <f>VLOOKUP($A139,InflationTargetMeasures!$A$2:$MM$3000,MATCH(D$2,InflationTargetMeasures!$A$2:$MM$2,0),FALSE)</f>
        <v>2</v>
      </c>
      <c r="E139" s="74">
        <f>VLOOKUP($A139,GapMeasures!$A$2:$LA$3000,MATCH(E$2,GapMeasures!$A$2:$LA$2,0),FALSE)</f>
        <v>1.3101811648576978</v>
      </c>
      <c r="F139" s="74">
        <f>VLOOKUP($A139,InflationMeasures!$A$2:$LN$3000,MATCH(F$2,InflationMeasures!$A$2:$LN$2,0),FALSE)</f>
        <v>4.6532013587055721</v>
      </c>
      <c r="G139" s="23">
        <v>32554</v>
      </c>
      <c r="H139" s="22">
        <f t="shared" si="2"/>
        <v>10.124892620487207</v>
      </c>
      <c r="I139" s="22">
        <f>VLOOKUP($A139,FedFundsRates!$A$2:$MM$3000,MATCH("FedFundsRate",FedFundsRates!$A$2:$MM$2,0),FALSE)</f>
        <v>9.4433333333333334</v>
      </c>
    </row>
    <row r="140" spans="1:9" x14ac:dyDescent="0.3">
      <c r="A140" s="1">
        <v>32643</v>
      </c>
      <c r="B140" s="74">
        <f>VLOOKUP($A140,FedFundsRates!$A$2:$MM$3000,MATCH(B$2,FedFundsRates!$A$2:$MM$2,0),FALSE)</f>
        <v>9.4433333333333334</v>
      </c>
      <c r="C140" s="74">
        <f>VLOOKUP($A140,NaturalRateMeasures!$A$2:$MK$3000,MATCH(C$2,NaturalRateMeasures!$A$2:$MK$2,0),FALSE)</f>
        <v>3.3860000000000001</v>
      </c>
      <c r="D140" s="74">
        <f>VLOOKUP($A140,InflationTargetMeasures!$A$2:$MM$3000,MATCH(D$2,InflationTargetMeasures!$A$2:$MM$2,0),FALSE)</f>
        <v>2</v>
      </c>
      <c r="E140" s="74">
        <f>VLOOKUP($A140,GapMeasures!$A$2:$LA$3000,MATCH(E$2,GapMeasures!$A$2:$LA$2,0),FALSE)</f>
        <v>1.3566586414604356</v>
      </c>
      <c r="F140" s="74">
        <f>VLOOKUP($A140,InflationMeasures!$A$2:$LN$3000,MATCH(F$2,InflationMeasures!$A$2:$LN$2,0),FALSE)</f>
        <v>4.3394319945148085</v>
      </c>
      <c r="G140" s="23">
        <v>32643</v>
      </c>
      <c r="H140" s="22">
        <f t="shared" si="2"/>
        <v>9.5734773125024297</v>
      </c>
      <c r="I140" s="22">
        <f>VLOOKUP($A140,FedFundsRates!$A$2:$MM$3000,MATCH("FedFundsRate",FedFundsRates!$A$2:$MM$2,0),FALSE)</f>
        <v>9.7266666666666666</v>
      </c>
    </row>
    <row r="141" spans="1:9" x14ac:dyDescent="0.3">
      <c r="A141" s="1">
        <v>32735</v>
      </c>
      <c r="B141" s="74">
        <f>VLOOKUP($A141,FedFundsRates!$A$2:$MM$3000,MATCH(B$2,FedFundsRates!$A$2:$MM$2,0),FALSE)</f>
        <v>9.7266666666666666</v>
      </c>
      <c r="C141" s="74">
        <f>VLOOKUP($A141,NaturalRateMeasures!$A$2:$MK$3000,MATCH(C$2,NaturalRateMeasures!$A$2:$MK$2,0),FALSE)</f>
        <v>3.3018000000000001</v>
      </c>
      <c r="D141" s="74">
        <f>VLOOKUP($A141,InflationTargetMeasures!$A$2:$MM$3000,MATCH(D$2,InflationTargetMeasures!$A$2:$MM$2,0),FALSE)</f>
        <v>2</v>
      </c>
      <c r="E141" s="74">
        <f>VLOOKUP($A141,GapMeasures!$A$2:$LA$3000,MATCH(E$2,GapMeasures!$A$2:$LA$2,0),FALSE)</f>
        <v>1.3878680606015561</v>
      </c>
      <c r="F141" s="74">
        <f>VLOOKUP($A141,InflationMeasures!$A$2:$LN$3000,MATCH(F$2,InflationMeasures!$A$2:$LN$2,0),FALSE)</f>
        <v>3.918945434437493</v>
      </c>
      <c r="G141" s="23">
        <v>32735</v>
      </c>
      <c r="H141" s="22">
        <f t="shared" si="2"/>
        <v>8.874152181957017</v>
      </c>
      <c r="I141" s="22">
        <f>VLOOKUP($A141,FedFundsRates!$A$2:$MM$3000,MATCH("FedFundsRate",FedFundsRates!$A$2:$MM$2,0),FALSE)</f>
        <v>9.0833333333333339</v>
      </c>
    </row>
    <row r="142" spans="1:9" x14ac:dyDescent="0.3">
      <c r="A142" s="1">
        <v>32827</v>
      </c>
      <c r="B142" s="74">
        <f>VLOOKUP($A142,FedFundsRates!$A$2:$MM$3000,MATCH(B$2,FedFundsRates!$A$2:$MM$2,0),FALSE)</f>
        <v>9.0833333333333339</v>
      </c>
      <c r="C142" s="74">
        <f>VLOOKUP($A142,NaturalRateMeasures!$A$2:$MK$3000,MATCH(C$2,NaturalRateMeasures!$A$2:$MK$2,0),FALSE)</f>
        <v>3.2601</v>
      </c>
      <c r="D142" s="74">
        <f>VLOOKUP($A142,InflationTargetMeasures!$A$2:$MM$3000,MATCH(D$2,InflationTargetMeasures!$A$2:$MM$2,0),FALSE)</f>
        <v>2</v>
      </c>
      <c r="E142" s="74">
        <f>VLOOKUP($A142,GapMeasures!$A$2:$LA$3000,MATCH(E$2,GapMeasures!$A$2:$LA$2,0),FALSE)</f>
        <v>0.87770853089382661</v>
      </c>
      <c r="F142" s="74">
        <f>VLOOKUP($A142,InflationMeasures!$A$2:$LN$3000,MATCH(F$2,InflationMeasures!$A$2:$LN$2,0),FALSE)</f>
        <v>3.7116093636988978</v>
      </c>
      <c r="G142" s="23">
        <v>32827</v>
      </c>
      <c r="H142" s="22">
        <f t="shared" si="2"/>
        <v>8.2663683109952597</v>
      </c>
      <c r="I142" s="22">
        <f>VLOOKUP($A142,FedFundsRates!$A$2:$MM$3000,MATCH("FedFundsRate",FedFundsRates!$A$2:$MM$2,0),FALSE)</f>
        <v>8.6133333333333333</v>
      </c>
    </row>
    <row r="143" spans="1:9" x14ac:dyDescent="0.3">
      <c r="A143" s="1">
        <v>32919</v>
      </c>
      <c r="B143" s="74">
        <f>VLOOKUP($A143,FedFundsRates!$A$2:$MM$3000,MATCH(B$2,FedFundsRates!$A$2:$MM$2,0),FALSE)</f>
        <v>8.6133333333333333</v>
      </c>
      <c r="C143" s="74">
        <f>VLOOKUP($A143,NaturalRateMeasures!$A$2:$MK$3000,MATCH(C$2,NaturalRateMeasures!$A$2:$MK$2,0),FALSE)</f>
        <v>3.4944000000000002</v>
      </c>
      <c r="D143" s="74">
        <f>VLOOKUP($A143,InflationTargetMeasures!$A$2:$MM$3000,MATCH(D$2,InflationTargetMeasures!$A$2:$MM$2,0),FALSE)</f>
        <v>2</v>
      </c>
      <c r="E143" s="74">
        <f>VLOOKUP($A143,GapMeasures!$A$2:$LA$3000,MATCH(E$2,GapMeasures!$A$2:$LA$2,0),FALSE)</f>
        <v>1.2745590504439388</v>
      </c>
      <c r="F143" s="74">
        <f>VLOOKUP($A143,InflationMeasures!$A$2:$LN$3000,MATCH(F$2,InflationMeasures!$A$2:$LN$2,0),FALSE)</f>
        <v>3.7727288591072661</v>
      </c>
      <c r="G143" s="23">
        <v>32919</v>
      </c>
      <c r="H143" s="22">
        <f t="shared" si="2"/>
        <v>8.7907728138828709</v>
      </c>
      <c r="I143" s="22">
        <f>VLOOKUP($A143,FedFundsRates!$A$2:$MM$3000,MATCH("FedFundsRate",FedFundsRates!$A$2:$MM$2,0),FALSE)</f>
        <v>8.25</v>
      </c>
    </row>
    <row r="144" spans="1:9" x14ac:dyDescent="0.3">
      <c r="A144" s="1">
        <v>33008</v>
      </c>
      <c r="B144" s="74">
        <f>VLOOKUP($A144,FedFundsRates!$A$2:$MM$3000,MATCH(B$2,FedFundsRates!$A$2:$MM$2,0),FALSE)</f>
        <v>8.25</v>
      </c>
      <c r="C144" s="74">
        <f>VLOOKUP($A144,NaturalRateMeasures!$A$2:$MK$3000,MATCH(C$2,NaturalRateMeasures!$A$2:$MK$2,0),FALSE)</f>
        <v>3.4546999999999999</v>
      </c>
      <c r="D144" s="74">
        <f>VLOOKUP($A144,InflationTargetMeasures!$A$2:$MM$3000,MATCH(D$2,InflationTargetMeasures!$A$2:$MM$2,0),FALSE)</f>
        <v>2</v>
      </c>
      <c r="E144" s="74">
        <f>VLOOKUP($A144,GapMeasures!$A$2:$LA$3000,MATCH(E$2,GapMeasures!$A$2:$LA$2,0),FALSE)</f>
        <v>0.94775975214177999</v>
      </c>
      <c r="F144" s="74">
        <f>VLOOKUP($A144,InflationMeasures!$A$2:$LN$3000,MATCH(F$2,InflationMeasures!$A$2:$LN$2,0),FALSE)</f>
        <v>3.9860272882909387</v>
      </c>
      <c r="G144" s="23">
        <v>33008</v>
      </c>
      <c r="H144" s="22">
        <f t="shared" si="2"/>
        <v>8.9076208085072981</v>
      </c>
      <c r="I144" s="22">
        <f>VLOOKUP($A144,FedFundsRates!$A$2:$MM$3000,MATCH("FedFundsRate",FedFundsRates!$A$2:$MM$2,0),FALSE)</f>
        <v>8.2433333333333323</v>
      </c>
    </row>
    <row r="145" spans="1:9" x14ac:dyDescent="0.3">
      <c r="A145" s="1">
        <v>33100</v>
      </c>
      <c r="B145" s="74">
        <f>VLOOKUP($A145,FedFundsRates!$A$2:$MM$3000,MATCH(B$2,FedFundsRates!$A$2:$MM$2,0),FALSE)</f>
        <v>8.2433333333333323</v>
      </c>
      <c r="C145" s="74">
        <f>VLOOKUP($A145,NaturalRateMeasures!$A$2:$MK$3000,MATCH(C$2,NaturalRateMeasures!$A$2:$MK$2,0),FALSE)</f>
        <v>3.3363999999999998</v>
      </c>
      <c r="D145" s="74">
        <f>VLOOKUP($A145,InflationTargetMeasures!$A$2:$MM$3000,MATCH(D$2,InflationTargetMeasures!$A$2:$MM$2,0),FALSE)</f>
        <v>2</v>
      </c>
      <c r="E145" s="74">
        <f>VLOOKUP($A145,GapMeasures!$A$2:$LA$3000,MATCH(E$2,GapMeasures!$A$2:$LA$2,0),FALSE)</f>
        <v>0.33855541969806052</v>
      </c>
      <c r="F145" s="74">
        <f>VLOOKUP($A145,InflationMeasures!$A$2:$LN$3000,MATCH(F$2,InflationMeasures!$A$2:$LN$2,0),FALSE)</f>
        <v>4.2603590923135037</v>
      </c>
      <c r="G145" s="23">
        <v>33100</v>
      </c>
      <c r="H145" s="22">
        <f t="shared" si="2"/>
        <v>8.8962163483192853</v>
      </c>
      <c r="I145" s="22">
        <f>VLOOKUP($A145,FedFundsRates!$A$2:$MM$3000,MATCH("FedFundsRate",FedFundsRates!$A$2:$MM$2,0),FALSE)</f>
        <v>8.16</v>
      </c>
    </row>
    <row r="146" spans="1:9" x14ac:dyDescent="0.3">
      <c r="A146" s="1">
        <v>33192</v>
      </c>
      <c r="B146" s="74">
        <f>VLOOKUP($A146,FedFundsRates!$A$2:$MM$3000,MATCH(B$2,FedFundsRates!$A$2:$MM$2,0),FALSE)</f>
        <v>8.16</v>
      </c>
      <c r="C146" s="74">
        <f>VLOOKUP($A146,NaturalRateMeasures!$A$2:$MK$3000,MATCH(C$2,NaturalRateMeasures!$A$2:$MK$2,0),FALSE)</f>
        <v>2.8837000000000002</v>
      </c>
      <c r="D146" s="74">
        <f>VLOOKUP($A146,InflationTargetMeasures!$A$2:$MM$3000,MATCH(D$2,InflationTargetMeasures!$A$2:$MM$2,0),FALSE)</f>
        <v>2</v>
      </c>
      <c r="E146" s="74">
        <f>VLOOKUP($A146,GapMeasures!$A$2:$LA$3000,MATCH(E$2,GapMeasures!$A$2:$LA$2,0),FALSE)</f>
        <v>-1.2264821198636726</v>
      </c>
      <c r="F146" s="74">
        <f>VLOOKUP($A146,InflationMeasures!$A$2:$LN$3000,MATCH(F$2,InflationMeasures!$A$2:$LN$2,0),FALSE)</f>
        <v>4.1826129849807048</v>
      </c>
      <c r="G146" s="23">
        <v>33192</v>
      </c>
      <c r="H146" s="22">
        <f t="shared" si="2"/>
        <v>7.544378417539221</v>
      </c>
      <c r="I146" s="22">
        <f>VLOOKUP($A146,FedFundsRates!$A$2:$MM$3000,MATCH("FedFundsRate",FedFundsRates!$A$2:$MM$2,0),FALSE)</f>
        <v>7.7433333333333323</v>
      </c>
    </row>
    <row r="147" spans="1:9" x14ac:dyDescent="0.3">
      <c r="A147" s="1">
        <v>33284</v>
      </c>
      <c r="B147" s="74">
        <f>VLOOKUP($A147,FedFundsRates!$A$2:$MM$3000,MATCH(B$2,FedFundsRates!$A$2:$MM$2,0),FALSE)</f>
        <v>7.7433333333333323</v>
      </c>
      <c r="C147" s="74">
        <f>VLOOKUP($A147,NaturalRateMeasures!$A$2:$MK$3000,MATCH(C$2,NaturalRateMeasures!$A$2:$MK$2,0),FALSE)</f>
        <v>2.6444999999999999</v>
      </c>
      <c r="D147" s="74">
        <f>VLOOKUP($A147,InflationTargetMeasures!$A$2:$MM$3000,MATCH(D$2,InflationTargetMeasures!$A$2:$MM$2,0),FALSE)</f>
        <v>2</v>
      </c>
      <c r="E147" s="74">
        <f>VLOOKUP($A147,GapMeasures!$A$2:$LA$3000,MATCH(E$2,GapMeasures!$A$2:$LA$2,0),FALSE)</f>
        <v>-2.3229688570589637</v>
      </c>
      <c r="F147" s="74">
        <f>VLOOKUP($A147,InflationMeasures!$A$2:$LN$3000,MATCH(F$2,InflationMeasures!$A$2:$LN$2,0),FALSE)</f>
        <v>3.9096657025627257</v>
      </c>
      <c r="G147" s="23">
        <v>33284</v>
      </c>
      <c r="H147" s="22">
        <f t="shared" si="2"/>
        <v>6.347514125314607</v>
      </c>
      <c r="I147" s="22">
        <f>VLOOKUP($A147,FedFundsRates!$A$2:$MM$3000,MATCH("FedFundsRate",FedFundsRates!$A$2:$MM$2,0),FALSE)</f>
        <v>6.4266666666666667</v>
      </c>
    </row>
    <row r="148" spans="1:9" x14ac:dyDescent="0.3">
      <c r="A148" s="1">
        <v>33373</v>
      </c>
      <c r="B148" s="74">
        <f>VLOOKUP($A148,FedFundsRates!$A$2:$MM$3000,MATCH(B$2,FedFundsRates!$A$2:$MM$2,0),FALSE)</f>
        <v>6.4266666666666667</v>
      </c>
      <c r="C148" s="74">
        <f>VLOOKUP($A148,NaturalRateMeasures!$A$2:$MK$3000,MATCH(C$2,NaturalRateMeasures!$A$2:$MK$2,0),FALSE)</f>
        <v>2.726</v>
      </c>
      <c r="D148" s="74">
        <f>VLOOKUP($A148,InflationTargetMeasures!$A$2:$MM$3000,MATCH(D$2,InflationTargetMeasures!$A$2:$MM$2,0),FALSE)</f>
        <v>2</v>
      </c>
      <c r="E148" s="74">
        <f>VLOOKUP($A148,GapMeasures!$A$2:$LA$3000,MATCH(E$2,GapMeasures!$A$2:$LA$2,0),FALSE)</f>
        <v>-2.1847684878630602</v>
      </c>
      <c r="F148" s="74">
        <f>VLOOKUP($A148,InflationMeasures!$A$2:$LN$3000,MATCH(F$2,InflationMeasures!$A$2:$LN$2,0),FALSE)</f>
        <v>3.5555112086742557</v>
      </c>
      <c r="G148" s="23">
        <v>33373</v>
      </c>
      <c r="H148" s="22">
        <f t="shared" si="2"/>
        <v>5.9668825690798535</v>
      </c>
      <c r="I148" s="22">
        <f>VLOOKUP($A148,FedFundsRates!$A$2:$MM$3000,MATCH("FedFundsRate",FedFundsRates!$A$2:$MM$2,0),FALSE)</f>
        <v>5.8633333333333342</v>
      </c>
    </row>
    <row r="149" spans="1:9" x14ac:dyDescent="0.3">
      <c r="A149" s="1">
        <v>33465</v>
      </c>
      <c r="B149" s="74">
        <f>VLOOKUP($A149,FedFundsRates!$A$2:$MM$3000,MATCH(B$2,FedFundsRates!$A$2:$MM$2,0),FALSE)</f>
        <v>5.8633333333333342</v>
      </c>
      <c r="C149" s="74">
        <f>VLOOKUP($A149,NaturalRateMeasures!$A$2:$MK$3000,MATCH(C$2,NaturalRateMeasures!$A$2:$MK$2,0),FALSE)</f>
        <v>2.7561</v>
      </c>
      <c r="D149" s="74">
        <f>VLOOKUP($A149,InflationTargetMeasures!$A$2:$MM$3000,MATCH(D$2,InflationTargetMeasures!$A$2:$MM$2,0),FALSE)</f>
        <v>2</v>
      </c>
      <c r="E149" s="74">
        <f>VLOOKUP($A149,GapMeasures!$A$2:$LA$3000,MATCH(E$2,GapMeasures!$A$2:$LA$2,0),FALSE)</f>
        <v>-2.3090925486002658</v>
      </c>
      <c r="F149" s="74">
        <f>VLOOKUP($A149,InflationMeasures!$A$2:$LN$3000,MATCH(F$2,InflationMeasures!$A$2:$LN$2,0),FALSE)</f>
        <v>3.4408956206782859</v>
      </c>
      <c r="G149" s="23">
        <v>33465</v>
      </c>
      <c r="H149" s="22">
        <f t="shared" si="2"/>
        <v>5.7628971567172957</v>
      </c>
      <c r="I149" s="22">
        <f>VLOOKUP($A149,FedFundsRates!$A$2:$MM$3000,MATCH("FedFundsRate",FedFundsRates!$A$2:$MM$2,0),FALSE)</f>
        <v>5.6433333333333335</v>
      </c>
    </row>
    <row r="150" spans="1:9" x14ac:dyDescent="0.3">
      <c r="A150" s="1">
        <v>33557</v>
      </c>
      <c r="B150" s="74">
        <f>VLOOKUP($A150,FedFundsRates!$A$2:$MM$3000,MATCH(B$2,FedFundsRates!$A$2:$MM$2,0),FALSE)</f>
        <v>5.6433333333333335</v>
      </c>
      <c r="C150" s="74">
        <f>VLOOKUP($A150,NaturalRateMeasures!$A$2:$MK$3000,MATCH(C$2,NaturalRateMeasures!$A$2:$MK$2,0),FALSE)</f>
        <v>2.6211000000000002</v>
      </c>
      <c r="D150" s="74">
        <f>VLOOKUP($A150,InflationTargetMeasures!$A$2:$MM$3000,MATCH(D$2,InflationTargetMeasures!$A$2:$MM$2,0),FALSE)</f>
        <v>2</v>
      </c>
      <c r="E150" s="74">
        <f>VLOOKUP($A150,GapMeasures!$A$2:$LA$3000,MATCH(E$2,GapMeasures!$A$2:$LA$2,0),FALSE)</f>
        <v>-2.5919859948606452</v>
      </c>
      <c r="F150" s="74">
        <f>VLOOKUP($A150,InflationMeasures!$A$2:$LN$3000,MATCH(F$2,InflationMeasures!$A$2:$LN$2,0),FALSE)</f>
        <v>3.3877551020408125</v>
      </c>
      <c r="G150" s="23">
        <v>33557</v>
      </c>
      <c r="H150" s="22">
        <f t="shared" si="2"/>
        <v>5.4067396556308962</v>
      </c>
      <c r="I150" s="22">
        <f>VLOOKUP($A150,FedFundsRates!$A$2:$MM$3000,MATCH("FedFundsRate",FedFundsRates!$A$2:$MM$2,0),FALSE)</f>
        <v>4.8166666666666664</v>
      </c>
    </row>
    <row r="151" spans="1:9" x14ac:dyDescent="0.3">
      <c r="A151" s="1">
        <v>33649</v>
      </c>
      <c r="B151" s="74">
        <f>VLOOKUP($A151,FedFundsRates!$A$2:$MM$3000,MATCH(B$2,FedFundsRates!$A$2:$MM$2,0),FALSE)</f>
        <v>4.8166666666666664</v>
      </c>
      <c r="C151" s="74">
        <f>VLOOKUP($A151,NaturalRateMeasures!$A$2:$MK$3000,MATCH(C$2,NaturalRateMeasures!$A$2:$MK$2,0),FALSE)</f>
        <v>2.6696</v>
      </c>
      <c r="D151" s="74">
        <f>VLOOKUP($A151,InflationTargetMeasures!$A$2:$MM$3000,MATCH(D$2,InflationTargetMeasures!$A$2:$MM$2,0),FALSE)</f>
        <v>2</v>
      </c>
      <c r="E151" s="74">
        <f>VLOOKUP($A151,GapMeasures!$A$2:$LA$3000,MATCH(E$2,GapMeasures!$A$2:$LA$2,0),FALSE)</f>
        <v>-2.0580529652046975</v>
      </c>
      <c r="F151" s="74">
        <f>VLOOKUP($A151,InflationMeasures!$A$2:$LN$3000,MATCH(F$2,InflationMeasures!$A$2:$LN$2,0),FALSE)</f>
        <v>3.2625054617837046</v>
      </c>
      <c r="G151" s="23">
        <v>33649</v>
      </c>
      <c r="H151" s="22">
        <f t="shared" si="2"/>
        <v>5.5343317100732072</v>
      </c>
      <c r="I151" s="22">
        <f>VLOOKUP($A151,FedFundsRates!$A$2:$MM$3000,MATCH("FedFundsRate",FedFundsRates!$A$2:$MM$2,0),FALSE)</f>
        <v>4.0233333333333334</v>
      </c>
    </row>
    <row r="152" spans="1:9" x14ac:dyDescent="0.3">
      <c r="A152" s="1">
        <v>33739</v>
      </c>
      <c r="B152" s="74">
        <f>VLOOKUP($A152,FedFundsRates!$A$2:$MM$3000,MATCH(B$2,FedFundsRates!$A$2:$MM$2,0),FALSE)</f>
        <v>4.0233333333333334</v>
      </c>
      <c r="C152" s="74">
        <f>VLOOKUP($A152,NaturalRateMeasures!$A$2:$MK$3000,MATCH(C$2,NaturalRateMeasures!$A$2:$MK$2,0),FALSE)</f>
        <v>2.6604000000000001</v>
      </c>
      <c r="D152" s="74">
        <f>VLOOKUP($A152,InflationTargetMeasures!$A$2:$MM$3000,MATCH(D$2,InflationTargetMeasures!$A$2:$MM$2,0),FALSE)</f>
        <v>2</v>
      </c>
      <c r="E152" s="74">
        <f>VLOOKUP($A152,GapMeasures!$A$2:$LA$3000,MATCH(E$2,GapMeasures!$A$2:$LA$2,0),FALSE)</f>
        <v>-1.6383223436387848</v>
      </c>
      <c r="F152" s="74">
        <f>VLOOKUP($A152,InflationMeasures!$A$2:$LN$3000,MATCH(F$2,InflationMeasures!$A$2:$LN$2,0),FALSE)</f>
        <v>3.1957603982656124</v>
      </c>
      <c r="G152" s="23">
        <v>33739</v>
      </c>
      <c r="H152" s="22">
        <f t="shared" si="2"/>
        <v>5.634879425579026</v>
      </c>
      <c r="I152" s="22">
        <f>VLOOKUP($A152,FedFundsRates!$A$2:$MM$3000,MATCH("FedFundsRate",FedFundsRates!$A$2:$MM$2,0),FALSE)</f>
        <v>3.7699999999999996</v>
      </c>
    </row>
    <row r="153" spans="1:9" x14ac:dyDescent="0.3">
      <c r="A153" s="1">
        <v>33831</v>
      </c>
      <c r="B153" s="74">
        <f>VLOOKUP($A153,FedFundsRates!$A$2:$MM$3000,MATCH(B$2,FedFundsRates!$A$2:$MM$2,0),FALSE)</f>
        <v>3.7699999999999996</v>
      </c>
      <c r="C153" s="74">
        <f>VLOOKUP($A153,NaturalRateMeasures!$A$2:$MK$3000,MATCH(C$2,NaturalRateMeasures!$A$2:$MK$2,0),FALSE)</f>
        <v>2.5301</v>
      </c>
      <c r="D153" s="74">
        <f>VLOOKUP($A153,InflationTargetMeasures!$A$2:$MM$3000,MATCH(D$2,InflationTargetMeasures!$A$2:$MM$2,0),FALSE)</f>
        <v>2</v>
      </c>
      <c r="E153" s="74">
        <f>VLOOKUP($A153,GapMeasures!$A$2:$LA$3000,MATCH(E$2,GapMeasures!$A$2:$LA$2,0),FALSE)</f>
        <v>-1.3216080889640029</v>
      </c>
      <c r="F153" s="74">
        <f>VLOOKUP($A153,InflationMeasures!$A$2:$LN$3000,MATCH(F$2,InflationMeasures!$A$2:$LN$2,0),FALSE)</f>
        <v>2.8807894318001015</v>
      </c>
      <c r="G153" s="23">
        <v>33831</v>
      </c>
      <c r="H153" s="22">
        <f t="shared" si="2"/>
        <v>5.1904801032181505</v>
      </c>
      <c r="I153" s="22">
        <f>VLOOKUP($A153,FedFundsRates!$A$2:$MM$3000,MATCH("FedFundsRate",FedFundsRates!$A$2:$MM$2,0),FALSE)</f>
        <v>3.2566666666666664</v>
      </c>
    </row>
    <row r="154" spans="1:9" x14ac:dyDescent="0.3">
      <c r="A154" s="1">
        <v>33923</v>
      </c>
      <c r="B154" s="74">
        <f>VLOOKUP($A154,FedFundsRates!$A$2:$MM$3000,MATCH(B$2,FedFundsRates!$A$2:$MM$2,0),FALSE)</f>
        <v>3.2566666666666664</v>
      </c>
      <c r="C154" s="74">
        <f>VLOOKUP($A154,NaturalRateMeasures!$A$2:$MK$3000,MATCH(C$2,NaturalRateMeasures!$A$2:$MK$2,0),FALSE)</f>
        <v>2.5569999999999999</v>
      </c>
      <c r="D154" s="74">
        <f>VLOOKUP($A154,InflationTargetMeasures!$A$2:$MM$3000,MATCH(D$2,InflationTargetMeasures!$A$2:$MM$2,0),FALSE)</f>
        <v>2</v>
      </c>
      <c r="E154" s="74">
        <f>VLOOKUP($A154,GapMeasures!$A$2:$LA$3000,MATCH(E$2,GapMeasures!$A$2:$LA$2,0),FALSE)</f>
        <v>-0.95708869038856992</v>
      </c>
      <c r="F154" s="74">
        <f>VLOOKUP($A154,InflationMeasures!$A$2:$LN$3000,MATCH(F$2,InflationMeasures!$A$2:$LN$2,0),FALSE)</f>
        <v>2.825108566916712</v>
      </c>
      <c r="G154" s="23">
        <v>33923</v>
      </c>
      <c r="H154" s="22">
        <f t="shared" si="2"/>
        <v>5.3161185051807838</v>
      </c>
      <c r="I154" s="22">
        <f>VLOOKUP($A154,FedFundsRates!$A$2:$MM$3000,MATCH("FedFundsRate",FedFundsRates!$A$2:$MM$2,0),FALSE)</f>
        <v>3.0366666666666666</v>
      </c>
    </row>
    <row r="155" spans="1:9" x14ac:dyDescent="0.3">
      <c r="A155" s="1">
        <v>34015</v>
      </c>
      <c r="B155" s="74">
        <f>VLOOKUP($A155,FedFundsRates!$A$2:$MM$3000,MATCH(B$2,FedFundsRates!$A$2:$MM$2,0),FALSE)</f>
        <v>3.0366666666666666</v>
      </c>
      <c r="C155" s="74">
        <f>VLOOKUP($A155,NaturalRateMeasures!$A$2:$MK$3000,MATCH(C$2,NaturalRateMeasures!$A$2:$MK$2,0),FALSE)</f>
        <v>2.3849</v>
      </c>
      <c r="D155" s="74">
        <f>VLOOKUP($A155,InflationTargetMeasures!$A$2:$MM$3000,MATCH(D$2,InflationTargetMeasures!$A$2:$MM$2,0),FALSE)</f>
        <v>2</v>
      </c>
      <c r="E155" s="74">
        <f>VLOOKUP($A155,GapMeasures!$A$2:$LA$3000,MATCH(E$2,GapMeasures!$A$2:$LA$2,0),FALSE)</f>
        <v>-1.4679413512607031</v>
      </c>
      <c r="F155" s="74">
        <f>VLOOKUP($A155,InflationMeasures!$A$2:$LN$3000,MATCH(F$2,InflationMeasures!$A$2:$LN$2,0),FALSE)</f>
        <v>2.7488285351596309</v>
      </c>
      <c r="G155" s="23">
        <v>34015</v>
      </c>
      <c r="H155" s="22">
        <f t="shared" si="2"/>
        <v>4.774172127109094</v>
      </c>
      <c r="I155" s="22">
        <f>VLOOKUP($A155,FedFundsRates!$A$2:$MM$3000,MATCH("FedFundsRate",FedFundsRates!$A$2:$MM$2,0),FALSE)</f>
        <v>3.0399999999999996</v>
      </c>
    </row>
    <row r="156" spans="1:9" x14ac:dyDescent="0.3">
      <c r="A156" s="1">
        <v>34104</v>
      </c>
      <c r="B156" s="74">
        <f>VLOOKUP($A156,FedFundsRates!$A$2:$MM$3000,MATCH(B$2,FedFundsRates!$A$2:$MM$2,0),FALSE)</f>
        <v>3.0399999999999996</v>
      </c>
      <c r="C156" s="74">
        <f>VLOOKUP($A156,NaturalRateMeasures!$A$2:$MK$3000,MATCH(C$2,NaturalRateMeasures!$A$2:$MK$2,0),FALSE)</f>
        <v>2.3555999999999999</v>
      </c>
      <c r="D156" s="74">
        <f>VLOOKUP($A156,InflationTargetMeasures!$A$2:$MM$3000,MATCH(D$2,InflationTargetMeasures!$A$2:$MM$2,0),FALSE)</f>
        <v>2</v>
      </c>
      <c r="E156" s="74">
        <f>VLOOKUP($A156,GapMeasures!$A$2:$LA$3000,MATCH(E$2,GapMeasures!$A$2:$LA$2,0),FALSE)</f>
        <v>-1.5762108494992397</v>
      </c>
      <c r="F156" s="74">
        <f>VLOOKUP($A156,InflationMeasures!$A$2:$LN$3000,MATCH(F$2,InflationMeasures!$A$2:$LN$2,0),FALSE)</f>
        <v>2.8026766262060354</v>
      </c>
      <c r="G156" s="23">
        <v>34104</v>
      </c>
      <c r="H156" s="22">
        <f t="shared" si="2"/>
        <v>4.7715095145594333</v>
      </c>
      <c r="I156" s="22">
        <f>VLOOKUP($A156,FedFundsRates!$A$2:$MM$3000,MATCH("FedFundsRate",FedFundsRates!$A$2:$MM$2,0),FALSE)</f>
        <v>3</v>
      </c>
    </row>
    <row r="157" spans="1:9" x14ac:dyDescent="0.3">
      <c r="A157" s="1">
        <v>34196</v>
      </c>
      <c r="B157" s="74">
        <f>VLOOKUP($A157,FedFundsRates!$A$2:$MM$3000,MATCH(B$2,FedFundsRates!$A$2:$MM$2,0),FALSE)</f>
        <v>3</v>
      </c>
      <c r="C157" s="74">
        <f>VLOOKUP($A157,NaturalRateMeasures!$A$2:$MK$3000,MATCH(C$2,NaturalRateMeasures!$A$2:$MK$2,0),FALSE)</f>
        <v>2.1886000000000001</v>
      </c>
      <c r="D157" s="74">
        <f>VLOOKUP($A157,InflationTargetMeasures!$A$2:$MM$3000,MATCH(D$2,InflationTargetMeasures!$A$2:$MM$2,0),FALSE)</f>
        <v>2</v>
      </c>
      <c r="E157" s="74">
        <f>VLOOKUP($A157,GapMeasures!$A$2:$LA$3000,MATCH(E$2,GapMeasures!$A$2:$LA$2,0),FALSE)</f>
        <v>-1.7905124745731675</v>
      </c>
      <c r="F157" s="74">
        <f>VLOOKUP($A157,InflationMeasures!$A$2:$LN$3000,MATCH(F$2,InflationMeasures!$A$2:$LN$2,0),FALSE)</f>
        <v>2.7691831683168466</v>
      </c>
      <c r="G157" s="23">
        <v>34196</v>
      </c>
      <c r="H157" s="22">
        <f t="shared" si="2"/>
        <v>4.4471185151886861</v>
      </c>
      <c r="I157" s="22">
        <f>VLOOKUP($A157,FedFundsRates!$A$2:$MM$3000,MATCH("FedFundsRate",FedFundsRates!$A$2:$MM$2,0),FALSE)</f>
        <v>3.06</v>
      </c>
    </row>
    <row r="158" spans="1:9" x14ac:dyDescent="0.3">
      <c r="A158" s="1">
        <v>34288</v>
      </c>
      <c r="B158" s="74">
        <f>VLOOKUP($A158,FedFundsRates!$A$2:$MM$3000,MATCH(B$2,FedFundsRates!$A$2:$MM$2,0),FALSE)</f>
        <v>3.06</v>
      </c>
      <c r="C158" s="74">
        <f>VLOOKUP($A158,NaturalRateMeasures!$A$2:$MK$3000,MATCH(C$2,NaturalRateMeasures!$A$2:$MK$2,0),FALSE)</f>
        <v>2.2494999999999998</v>
      </c>
      <c r="D158" s="74">
        <f>VLOOKUP($A158,InflationTargetMeasures!$A$2:$MM$3000,MATCH(D$2,InflationTargetMeasures!$A$2:$MM$2,0),FALSE)</f>
        <v>2</v>
      </c>
      <c r="E158" s="74">
        <f>VLOOKUP($A158,GapMeasures!$A$2:$LA$3000,MATCH(E$2,GapMeasures!$A$2:$LA$2,0),FALSE)</f>
        <v>-1.1511053903159507</v>
      </c>
      <c r="F158" s="74">
        <f>VLOOKUP($A158,InflationMeasures!$A$2:$LN$3000,MATCH(F$2,InflationMeasures!$A$2:$LN$2,0),FALSE)</f>
        <v>2.5463034063335055</v>
      </c>
      <c r="G158" s="23">
        <v>34288</v>
      </c>
      <c r="H158" s="22">
        <f t="shared" si="2"/>
        <v>4.4934024143422819</v>
      </c>
      <c r="I158" s="22">
        <f>VLOOKUP($A158,FedFundsRates!$A$2:$MM$3000,MATCH("FedFundsRate",FedFundsRates!$A$2:$MM$2,0),FALSE)</f>
        <v>2.9899999999999998</v>
      </c>
    </row>
    <row r="159" spans="1:9" x14ac:dyDescent="0.3">
      <c r="A159" s="1">
        <v>34380</v>
      </c>
      <c r="B159" s="74">
        <f>VLOOKUP($A159,FedFundsRates!$A$2:$MM$3000,MATCH(B$2,FedFundsRates!$A$2:$MM$2,0),FALSE)</f>
        <v>2.9899999999999998</v>
      </c>
      <c r="C159" s="74">
        <f>VLOOKUP($A159,NaturalRateMeasures!$A$2:$MK$3000,MATCH(C$2,NaturalRateMeasures!$A$2:$MK$2,0),FALSE)</f>
        <v>2.1878000000000002</v>
      </c>
      <c r="D159" s="74">
        <f>VLOOKUP($A159,InflationTargetMeasures!$A$2:$MM$3000,MATCH(D$2,InflationTargetMeasures!$A$2:$MM$2,0),FALSE)</f>
        <v>2</v>
      </c>
      <c r="E159" s="74">
        <f>VLOOKUP($A159,GapMeasures!$A$2:$LA$3000,MATCH(E$2,GapMeasures!$A$2:$LA$2,0),FALSE)</f>
        <v>-0.8970036693508181</v>
      </c>
      <c r="F159" s="74">
        <f>VLOOKUP($A159,InflationMeasures!$A$2:$LN$3000,MATCH(F$2,InflationMeasures!$A$2:$LN$2,0),FALSE)</f>
        <v>2.3061787898662311</v>
      </c>
      <c r="G159" s="23">
        <v>34380</v>
      </c>
      <c r="H159" s="22">
        <f t="shared" si="2"/>
        <v>4.1985663501239374</v>
      </c>
      <c r="I159" s="22">
        <f>VLOOKUP($A159,FedFundsRates!$A$2:$MM$3000,MATCH("FedFundsRate",FedFundsRates!$A$2:$MM$2,0),FALSE)</f>
        <v>3.2133333333333334</v>
      </c>
    </row>
    <row r="160" spans="1:9" x14ac:dyDescent="0.3">
      <c r="A160" s="1">
        <v>34469</v>
      </c>
      <c r="B160" s="74">
        <f>VLOOKUP($A160,FedFundsRates!$A$2:$MM$3000,MATCH(B$2,FedFundsRates!$A$2:$MM$2,0),FALSE)</f>
        <v>3.2133333333333334</v>
      </c>
      <c r="C160" s="74">
        <f>VLOOKUP($A160,NaturalRateMeasures!$A$2:$MK$3000,MATCH(C$2,NaturalRateMeasures!$A$2:$MK$2,0),FALSE)</f>
        <v>2.3525</v>
      </c>
      <c r="D160" s="74">
        <f>VLOOKUP($A160,InflationTargetMeasures!$A$2:$MM$3000,MATCH(D$2,InflationTargetMeasures!$A$2:$MM$2,0),FALSE)</f>
        <v>2</v>
      </c>
      <c r="E160" s="74">
        <f>VLOOKUP($A160,GapMeasures!$A$2:$LA$3000,MATCH(E$2,GapMeasures!$A$2:$LA$2,0),FALSE)</f>
        <v>-0.26309957393666394</v>
      </c>
      <c r="F160" s="74">
        <f>VLOOKUP($A160,InflationMeasures!$A$2:$LN$3000,MATCH(F$2,InflationMeasures!$A$2:$LN$2,0),FALSE)</f>
        <v>2.2176473259563068</v>
      </c>
      <c r="G160" s="23">
        <v>34469</v>
      </c>
      <c r="H160" s="22">
        <f t="shared" si="2"/>
        <v>4.5474212019661282</v>
      </c>
      <c r="I160" s="22">
        <f>VLOOKUP($A160,FedFundsRates!$A$2:$MM$3000,MATCH("FedFundsRate",FedFundsRates!$A$2:$MM$2,0),FALSE)</f>
        <v>3.94</v>
      </c>
    </row>
    <row r="161" spans="1:13" x14ac:dyDescent="0.3">
      <c r="A161" s="1">
        <v>34561</v>
      </c>
      <c r="B161" s="74">
        <f>VLOOKUP($A161,FedFundsRates!$A$2:$MM$3000,MATCH(B$2,FedFundsRates!$A$2:$MM$2,0),FALSE)</f>
        <v>3.94</v>
      </c>
      <c r="C161" s="74">
        <f>VLOOKUP($A161,NaturalRateMeasures!$A$2:$MK$3000,MATCH(C$2,NaturalRateMeasures!$A$2:$MK$2,0),FALSE)</f>
        <v>2.2204000000000002</v>
      </c>
      <c r="D161" s="74">
        <f>VLOOKUP($A161,InflationTargetMeasures!$A$2:$MM$3000,MATCH(D$2,InflationTargetMeasures!$A$2:$MM$2,0),FALSE)</f>
        <v>2</v>
      </c>
      <c r="E161" s="74">
        <f>VLOOKUP($A161,GapMeasures!$A$2:$LA$3000,MATCH(E$2,GapMeasures!$A$2:$LA$2,0),FALSE)</f>
        <v>-0.39492844636497931</v>
      </c>
      <c r="F161" s="74">
        <f>VLOOKUP($A161,InflationMeasures!$A$2:$LN$3000,MATCH(F$2,InflationMeasures!$A$2:$LN$2,0),FALSE)</f>
        <v>2.21737166942646</v>
      </c>
      <c r="G161" s="23">
        <v>34561</v>
      </c>
      <c r="H161" s="22">
        <f t="shared" si="2"/>
        <v>4.3489932809572007</v>
      </c>
      <c r="I161" s="22">
        <f>VLOOKUP($A161,FedFundsRates!$A$2:$MM$3000,MATCH("FedFundsRate",FedFundsRates!$A$2:$MM$2,0),FALSE)</f>
        <v>4.4866666666666672</v>
      </c>
    </row>
    <row r="162" spans="1:13" x14ac:dyDescent="0.3">
      <c r="A162" s="1">
        <v>34653</v>
      </c>
      <c r="B162" s="74">
        <f>VLOOKUP($A162,FedFundsRates!$A$2:$MM$3000,MATCH(B$2,FedFundsRates!$A$2:$MM$2,0),FALSE)</f>
        <v>4.4866666666666672</v>
      </c>
      <c r="C162" s="74">
        <f>VLOOKUP($A162,NaturalRateMeasures!$A$2:$MK$3000,MATCH(C$2,NaturalRateMeasures!$A$2:$MK$2,0),FALSE)</f>
        <v>2.2523</v>
      </c>
      <c r="D162" s="74">
        <f>VLOOKUP($A162,InflationTargetMeasures!$A$2:$MM$3000,MATCH(D$2,InflationTargetMeasures!$A$2:$MM$2,0),FALSE)</f>
        <v>2</v>
      </c>
      <c r="E162" s="74">
        <f>VLOOKUP($A162,GapMeasures!$A$2:$LA$3000,MATCH(E$2,GapMeasures!$A$2:$LA$2,0),FALSE)</f>
        <v>2.2602413485001201E-2</v>
      </c>
      <c r="F162" s="74">
        <f>VLOOKUP($A162,InflationMeasures!$A$2:$LN$3000,MATCH(F$2,InflationMeasures!$A$2:$LN$2,0),FALSE)</f>
        <v>2.2105073983106571</v>
      </c>
      <c r="G162" s="23">
        <v>34653</v>
      </c>
      <c r="H162" s="22">
        <f t="shared" si="2"/>
        <v>4.5793623042084866</v>
      </c>
      <c r="I162" s="22">
        <f>VLOOKUP($A162,FedFundsRates!$A$2:$MM$3000,MATCH("FedFundsRate",FedFundsRates!$A$2:$MM$2,0),FALSE)</f>
        <v>5.166666666666667</v>
      </c>
    </row>
    <row r="163" spans="1:13" x14ac:dyDescent="0.3">
      <c r="A163" s="1">
        <v>34745</v>
      </c>
      <c r="B163" s="74">
        <f>VLOOKUP($A163,FedFundsRates!$A$2:$MM$3000,MATCH(B$2,FedFundsRates!$A$2:$MM$2,0),FALSE)</f>
        <v>5.166666666666667</v>
      </c>
      <c r="C163" s="74">
        <f>VLOOKUP($A163,NaturalRateMeasures!$A$2:$MK$3000,MATCH(C$2,NaturalRateMeasures!$A$2:$MK$2,0),FALSE)</f>
        <v>2.1684000000000001</v>
      </c>
      <c r="D163" s="74">
        <f>VLOOKUP($A163,InflationTargetMeasures!$A$2:$MM$3000,MATCH(D$2,InflationTargetMeasures!$A$2:$MM$2,0),FALSE)</f>
        <v>2</v>
      </c>
      <c r="E163" s="74">
        <f>VLOOKUP($A163,GapMeasures!$A$2:$LA$3000,MATCH(E$2,GapMeasures!$A$2:$LA$2,0),FALSE)</f>
        <v>-0.34618898696802519</v>
      </c>
      <c r="F163" s="74">
        <f>VLOOKUP($A163,InflationMeasures!$A$2:$LN$3000,MATCH(F$2,InflationMeasures!$A$2:$LN$2,0),FALSE)</f>
        <v>2.2825195676481336</v>
      </c>
      <c r="G163" s="23">
        <v>34745</v>
      </c>
      <c r="H163" s="22">
        <f t="shared" si="2"/>
        <v>4.4190848579881878</v>
      </c>
      <c r="I163" s="22">
        <f>VLOOKUP($A163,FedFundsRates!$A$2:$MM$3000,MATCH("FedFundsRate",FedFundsRates!$A$2:$MM$2,0),FALSE)</f>
        <v>5.81</v>
      </c>
    </row>
    <row r="164" spans="1:13" x14ac:dyDescent="0.3">
      <c r="A164" s="1">
        <v>34834</v>
      </c>
      <c r="B164" s="74">
        <f>VLOOKUP($A164,FedFundsRates!$A$2:$MM$3000,MATCH(B$2,FedFundsRates!$A$2:$MM$2,0),FALSE)</f>
        <v>5.81</v>
      </c>
      <c r="C164" s="74">
        <f>VLOOKUP($A164,NaturalRateMeasures!$A$2:$MK$3000,MATCH(C$2,NaturalRateMeasures!$A$2:$MK$2,0),FALSE)</f>
        <v>2.1194000000000002</v>
      </c>
      <c r="D164" s="74">
        <f>VLOOKUP($A164,InflationTargetMeasures!$A$2:$MM$3000,MATCH(D$2,InflationTargetMeasures!$A$2:$MM$2,0),FALSE)</f>
        <v>2</v>
      </c>
      <c r="E164" s="74">
        <f>VLOOKUP($A164,GapMeasures!$A$2:$LA$3000,MATCH(E$2,GapMeasures!$A$2:$LA$2,0),FALSE)</f>
        <v>-0.77476402217090667</v>
      </c>
      <c r="F164" s="74">
        <f>VLOOKUP($A164,InflationMeasures!$A$2:$LN$3000,MATCH(F$2,InflationMeasures!$A$2:$LN$2,0),FALSE)</f>
        <v>2.2021147409886588</v>
      </c>
      <c r="G164" s="23">
        <v>34834</v>
      </c>
      <c r="H164" s="22">
        <f t="shared" si="2"/>
        <v>4.0351901003975357</v>
      </c>
      <c r="I164" s="22">
        <f>VLOOKUP($A164,FedFundsRates!$A$2:$MM$3000,MATCH("FedFundsRate",FedFundsRates!$A$2:$MM$2,0),FALSE)</f>
        <v>6.02</v>
      </c>
    </row>
    <row r="165" spans="1:13" x14ac:dyDescent="0.3">
      <c r="A165" s="1">
        <v>34926</v>
      </c>
      <c r="B165" s="74">
        <f>VLOOKUP($A165,FedFundsRates!$A$2:$MM$3000,MATCH(B$2,FedFundsRates!$A$2:$MM$2,0),FALSE)</f>
        <v>6.02</v>
      </c>
      <c r="C165" s="74">
        <f>VLOOKUP($A165,NaturalRateMeasures!$A$2:$MK$3000,MATCH(C$2,NaturalRateMeasures!$A$2:$MK$2,0),FALSE)</f>
        <v>2.1625999999999999</v>
      </c>
      <c r="D165" s="74">
        <f>VLOOKUP($A165,InflationTargetMeasures!$A$2:$MM$3000,MATCH(D$2,InflationTargetMeasures!$A$2:$MM$2,0),FALSE)</f>
        <v>2</v>
      </c>
      <c r="E165" s="74">
        <f>VLOOKUP($A165,GapMeasures!$A$2:$LA$3000,MATCH(E$2,GapMeasures!$A$2:$LA$2,0),FALSE)</f>
        <v>-0.65903420815115343</v>
      </c>
      <c r="F165" s="74">
        <f>VLOOKUP($A165,InflationMeasures!$A$2:$LN$3000,MATCH(F$2,InflationMeasures!$A$2:$LN$2,0),FALSE)</f>
        <v>2.1191994462689268</v>
      </c>
      <c r="G165" s="23">
        <v>34926</v>
      </c>
      <c r="H165" s="22">
        <f t="shared" si="2"/>
        <v>4.0118820653278133</v>
      </c>
      <c r="I165" s="22">
        <f>VLOOKUP($A165,FedFundsRates!$A$2:$MM$3000,MATCH("FedFundsRate",FedFundsRates!$A$2:$MM$2,0),FALSE)</f>
        <v>5.7966666666666669</v>
      </c>
    </row>
    <row r="166" spans="1:13" x14ac:dyDescent="0.3">
      <c r="A166" s="1">
        <v>35018</v>
      </c>
      <c r="B166" s="74">
        <f>VLOOKUP($A166,FedFundsRates!$A$2:$MM$3000,MATCH(B$2,FedFundsRates!$A$2:$MM$2,0),FALSE)</f>
        <v>5.7966666666666669</v>
      </c>
      <c r="C166" s="74">
        <f>VLOOKUP($A166,NaturalRateMeasures!$A$2:$MK$3000,MATCH(C$2,NaturalRateMeasures!$A$2:$MK$2,0),FALSE)</f>
        <v>2.2227000000000001</v>
      </c>
      <c r="D166" s="74">
        <f>VLOOKUP($A166,InflationTargetMeasures!$A$2:$MM$3000,MATCH(D$2,InflationTargetMeasures!$A$2:$MM$2,0),FALSE)</f>
        <v>2</v>
      </c>
      <c r="E166" s="74">
        <f>VLOOKUP($A166,GapMeasures!$A$2:$LA$3000,MATCH(E$2,GapMeasures!$A$2:$LA$2,0),FALSE)</f>
        <v>-0.72434241152039525</v>
      </c>
      <c r="F166" s="74">
        <f>VLOOKUP($A166,InflationMeasures!$A$2:$LN$3000,MATCH(F$2,InflationMeasures!$A$2:$LN$2,0),FALSE)</f>
        <v>2.112882428789109</v>
      </c>
      <c r="G166" s="23">
        <v>35018</v>
      </c>
      <c r="H166" s="22">
        <f t="shared" si="2"/>
        <v>4.0298524374234654</v>
      </c>
      <c r="I166" s="22">
        <f>VLOOKUP($A166,FedFundsRates!$A$2:$MM$3000,MATCH("FedFundsRate",FedFundsRates!$A$2:$MM$2,0),FALSE)</f>
        <v>5.7199999999999989</v>
      </c>
    </row>
    <row r="167" spans="1:13" x14ac:dyDescent="0.3">
      <c r="A167" s="1">
        <v>35110</v>
      </c>
      <c r="B167" s="74">
        <f>VLOOKUP($A167,FedFundsRates!$A$2:$MM$3000,MATCH(B$2,FedFundsRates!$A$2:$MM$2,0),FALSE)</f>
        <v>5.7199999999999989</v>
      </c>
      <c r="C167" s="74">
        <f>VLOOKUP($A167,NaturalRateMeasures!$A$2:$MK$3000,MATCH(C$2,NaturalRateMeasures!$A$2:$MK$2,0),FALSE)</f>
        <v>2.2242000000000002</v>
      </c>
      <c r="D167" s="74">
        <f>VLOOKUP($A167,InflationTargetMeasures!$A$2:$MM$3000,MATCH(D$2,InflationTargetMeasures!$A$2:$MM$2,0),FALSE)</f>
        <v>2</v>
      </c>
      <c r="E167" s="74">
        <f>VLOOKUP($A167,GapMeasures!$A$2:$LA$3000,MATCH(E$2,GapMeasures!$A$2:$LA$2,0),FALSE)</f>
        <v>-0.73140737781330423</v>
      </c>
      <c r="F167" s="74">
        <f>VLOOKUP($A167,InflationMeasures!$A$2:$LN$3000,MATCH(F$2,InflationMeasures!$A$2:$LN$2,0),FALSE)</f>
        <v>1.9794187097338378</v>
      </c>
      <c r="G167" s="23">
        <v>35110</v>
      </c>
      <c r="H167" s="22">
        <f t="shared" si="2"/>
        <v>3.827624375694104</v>
      </c>
      <c r="I167" s="22">
        <f>VLOOKUP($A167,FedFundsRates!$A$2:$MM$3000,MATCH("FedFundsRate",FedFundsRates!$A$2:$MM$2,0),FALSE)</f>
        <v>5.3633333333333333</v>
      </c>
    </row>
    <row r="168" spans="1:13" x14ac:dyDescent="0.3">
      <c r="A168" s="1">
        <v>35200</v>
      </c>
      <c r="B168" s="74">
        <f>VLOOKUP($A168,FedFundsRates!$A$2:$MM$3000,MATCH(B$2,FedFundsRates!$A$2:$MM$2,0),FALSE)</f>
        <v>5.3633333333333333</v>
      </c>
      <c r="C168" s="74">
        <f>VLOOKUP($A168,NaturalRateMeasures!$A$2:$MK$3000,MATCH(C$2,NaturalRateMeasures!$A$2:$MK$2,0),FALSE)</f>
        <v>2.4729000000000001</v>
      </c>
      <c r="D168" s="74">
        <f>VLOOKUP($A168,InflationTargetMeasures!$A$2:$MM$3000,MATCH(D$2,InflationTargetMeasures!$A$2:$MM$2,0),FALSE)</f>
        <v>2</v>
      </c>
      <c r="E168" s="74">
        <f>VLOOKUP($A168,GapMeasures!$A$2:$LA$3000,MATCH(E$2,GapMeasures!$A$2:$LA$2,0),FALSE)</f>
        <v>0.12902173635593281</v>
      </c>
      <c r="F168" s="74">
        <f>VLOOKUP($A168,InflationMeasures!$A$2:$LN$3000,MATCH(F$2,InflationMeasures!$A$2:$LN$2,0),FALSE)</f>
        <v>1.8590700302841601</v>
      </c>
      <c r="G168" s="23">
        <v>35200</v>
      </c>
      <c r="H168" s="22">
        <f t="shared" si="2"/>
        <v>4.3260159136042065</v>
      </c>
      <c r="I168" s="22">
        <f>VLOOKUP($A168,FedFundsRates!$A$2:$MM$3000,MATCH("FedFundsRate",FedFundsRates!$A$2:$MM$2,0),FALSE)</f>
        <v>5.2433333333333332</v>
      </c>
      <c r="M168" s="67"/>
    </row>
    <row r="169" spans="1:13" x14ac:dyDescent="0.3">
      <c r="A169" s="1">
        <v>35292</v>
      </c>
      <c r="B169" s="74">
        <f>VLOOKUP($A169,FedFundsRates!$A$2:$MM$3000,MATCH(B$2,FedFundsRates!$A$2:$MM$2,0),FALSE)</f>
        <v>5.2433333333333332</v>
      </c>
      <c r="C169" s="74">
        <f>VLOOKUP($A169,NaturalRateMeasures!$A$2:$MK$3000,MATCH(C$2,NaturalRateMeasures!$A$2:$MK$2,0),FALSE)</f>
        <v>2.4902000000000002</v>
      </c>
      <c r="D169" s="74">
        <f>VLOOKUP($A169,InflationTargetMeasures!$A$2:$MM$3000,MATCH(D$2,InflationTargetMeasures!$A$2:$MM$2,0),FALSE)</f>
        <v>2</v>
      </c>
      <c r="E169" s="74">
        <f>VLOOKUP($A169,GapMeasures!$A$2:$LA$3000,MATCH(E$2,GapMeasures!$A$2:$LA$2,0),FALSE)</f>
        <v>0.18571017433011106</v>
      </c>
      <c r="F169" s="74">
        <f>VLOOKUP($A169,InflationMeasures!$A$2:$LN$3000,MATCH(F$2,InflationMeasures!$A$2:$LN$2,0),FALSE)</f>
        <v>1.8387124686337408</v>
      </c>
      <c r="G169" s="23">
        <v>35292</v>
      </c>
      <c r="H169" s="22">
        <f t="shared" si="2"/>
        <v>4.3411237901156667</v>
      </c>
      <c r="I169" s="22">
        <f>VLOOKUP($A169,FedFundsRates!$A$2:$MM$3000,MATCH("FedFundsRate",FedFundsRates!$A$2:$MM$2,0),FALSE)</f>
        <v>5.3066666666666675</v>
      </c>
      <c r="M169" s="66"/>
    </row>
    <row r="170" spans="1:13" x14ac:dyDescent="0.3">
      <c r="A170" s="1">
        <v>35384</v>
      </c>
      <c r="B170" s="74">
        <f>VLOOKUP($A170,FedFundsRates!$A$2:$MM$3000,MATCH(B$2,FedFundsRates!$A$2:$MM$2,0),FALSE)</f>
        <v>5.3066666666666675</v>
      </c>
      <c r="C170" s="74">
        <f>VLOOKUP($A170,NaturalRateMeasures!$A$2:$MK$3000,MATCH(C$2,NaturalRateMeasures!$A$2:$MK$2,0),FALSE)</f>
        <v>2.6303999999999998</v>
      </c>
      <c r="D170" s="74">
        <f>VLOOKUP($A170,InflationTargetMeasures!$A$2:$MM$3000,MATCH(D$2,InflationTargetMeasures!$A$2:$MM$2,0),FALSE)</f>
        <v>2</v>
      </c>
      <c r="E170" s="74">
        <f>VLOOKUP($A170,GapMeasures!$A$2:$LA$3000,MATCH(E$2,GapMeasures!$A$2:$LA$2,0),FALSE)</f>
        <v>0.34026673152011222</v>
      </c>
      <c r="F170" s="74">
        <f>VLOOKUP($A170,InflationMeasures!$A$2:$LN$3000,MATCH(F$2,InflationMeasures!$A$2:$LN$2,0),FALSE)</f>
        <v>1.9070167886354072</v>
      </c>
      <c r="G170" s="23">
        <v>35384</v>
      </c>
      <c r="H170" s="22">
        <f t="shared" si="2"/>
        <v>4.661058548713167</v>
      </c>
      <c r="I170" s="22">
        <f>VLOOKUP($A170,FedFundsRates!$A$2:$MM$3000,MATCH("FedFundsRate",FedFundsRates!$A$2:$MM$2,0),FALSE)</f>
        <v>5.28</v>
      </c>
    </row>
    <row r="171" spans="1:13" x14ac:dyDescent="0.3">
      <c r="A171" s="1">
        <v>35476</v>
      </c>
      <c r="B171" s="74">
        <f>VLOOKUP($A171,FedFundsRates!$A$2:$MM$3000,MATCH(B$2,FedFundsRates!$A$2:$MM$2,0),FALSE)</f>
        <v>5.28</v>
      </c>
      <c r="C171" s="74">
        <f>VLOOKUP($A171,NaturalRateMeasures!$A$2:$MK$3000,MATCH(C$2,NaturalRateMeasures!$A$2:$MK$2,0),FALSE)</f>
        <v>2.5448</v>
      </c>
      <c r="D171" s="74">
        <f>VLOOKUP($A171,InflationTargetMeasures!$A$2:$MM$3000,MATCH(D$2,InflationTargetMeasures!$A$2:$MM$2,0),FALSE)</f>
        <v>2</v>
      </c>
      <c r="E171" s="74">
        <f>VLOOKUP($A171,GapMeasures!$A$2:$LA$3000,MATCH(E$2,GapMeasures!$A$2:$LA$2,0),FALSE)</f>
        <v>6.7102312683334539E-2</v>
      </c>
      <c r="F171" s="74">
        <f>VLOOKUP($A171,InflationMeasures!$A$2:$LN$3000,MATCH(F$2,InflationMeasures!$A$2:$LN$2,0),FALSE)</f>
        <v>1.9066948716482734</v>
      </c>
      <c r="G171" s="23">
        <v>35476</v>
      </c>
      <c r="H171" s="22">
        <f t="shared" si="2"/>
        <v>4.4383934638140774</v>
      </c>
      <c r="I171" s="22">
        <f>VLOOKUP($A171,FedFundsRates!$A$2:$MM$3000,MATCH("FedFundsRate",FedFundsRates!$A$2:$MM$2,0),FALSE)</f>
        <v>5.2766666666666673</v>
      </c>
    </row>
    <row r="172" spans="1:13" x14ac:dyDescent="0.3">
      <c r="A172" s="1">
        <v>35565</v>
      </c>
      <c r="B172" s="74">
        <f>VLOOKUP($A172,FedFundsRates!$A$2:$MM$3000,MATCH(B$2,FedFundsRates!$A$2:$MM$2,0),FALSE)</f>
        <v>5.2766666666666673</v>
      </c>
      <c r="C172" s="74">
        <f>VLOOKUP($A172,NaturalRateMeasures!$A$2:$MK$3000,MATCH(C$2,NaturalRateMeasures!$A$2:$MK$2,0),FALSE)</f>
        <v>2.8315999999999999</v>
      </c>
      <c r="D172" s="74">
        <f>VLOOKUP($A172,InflationTargetMeasures!$A$2:$MM$3000,MATCH(D$2,InflationTargetMeasures!$A$2:$MM$2,0),FALSE)</f>
        <v>2</v>
      </c>
      <c r="E172" s="74">
        <f>VLOOKUP($A172,GapMeasures!$A$2:$LA$3000,MATCH(E$2,GapMeasures!$A$2:$LA$2,0),FALSE)</f>
        <v>0.7786214824178187</v>
      </c>
      <c r="F172" s="74">
        <f>VLOOKUP($A172,InflationMeasures!$A$2:$LN$3000,MATCH(F$2,InflationMeasures!$A$2:$LN$2,0),FALSE)</f>
        <v>1.9545920109252268</v>
      </c>
      <c r="G172" s="23">
        <v>35565</v>
      </c>
      <c r="H172" s="22">
        <f t="shared" si="2"/>
        <v>5.1527987575967495</v>
      </c>
      <c r="I172" s="22">
        <f>VLOOKUP($A172,FedFundsRates!$A$2:$MM$3000,MATCH("FedFundsRate",FedFundsRates!$A$2:$MM$2,0),FALSE)</f>
        <v>5.5233333333333334</v>
      </c>
    </row>
    <row r="173" spans="1:13" x14ac:dyDescent="0.3">
      <c r="A173" s="1">
        <v>35657</v>
      </c>
      <c r="B173" s="74">
        <f>VLOOKUP($A173,FedFundsRates!$A$2:$MM$3000,MATCH(B$2,FedFundsRates!$A$2:$MM$2,0),FALSE)</f>
        <v>5.5233333333333334</v>
      </c>
      <c r="C173" s="74">
        <f>VLOOKUP($A173,NaturalRateMeasures!$A$2:$MK$3000,MATCH(C$2,NaturalRateMeasures!$A$2:$MK$2,0),FALSE)</f>
        <v>2.8008000000000002</v>
      </c>
      <c r="D173" s="74">
        <f>VLOOKUP($A173,InflationTargetMeasures!$A$2:$MM$3000,MATCH(D$2,InflationTargetMeasures!$A$2:$MM$2,0),FALSE)</f>
        <v>2</v>
      </c>
      <c r="E173" s="74">
        <f>VLOOKUP($A173,GapMeasures!$A$2:$LA$3000,MATCH(E$2,GapMeasures!$A$2:$LA$2,0),FALSE)</f>
        <v>1.0478735786710776</v>
      </c>
      <c r="F173" s="74">
        <f>VLOOKUP($A173,InflationMeasures!$A$2:$LN$3000,MATCH(F$2,InflationMeasures!$A$2:$LN$2,0),FALSE)</f>
        <v>1.7276293243836394</v>
      </c>
      <c r="G173" s="23">
        <v>35657</v>
      </c>
      <c r="H173" s="22">
        <f t="shared" si="2"/>
        <v>4.9161807759109992</v>
      </c>
      <c r="I173" s="22">
        <f>VLOOKUP($A173,FedFundsRates!$A$2:$MM$3000,MATCH("FedFundsRate",FedFundsRates!$A$2:$MM$2,0),FALSE)</f>
        <v>5.5333333333333323</v>
      </c>
    </row>
    <row r="174" spans="1:13" x14ac:dyDescent="0.3">
      <c r="A174" s="1">
        <v>35749</v>
      </c>
      <c r="B174" s="74">
        <f>VLOOKUP($A174,FedFundsRates!$A$2:$MM$3000,MATCH(B$2,FedFundsRates!$A$2:$MM$2,0),FALSE)</f>
        <v>5.5333333333333323</v>
      </c>
      <c r="C174" s="74">
        <f>VLOOKUP($A174,NaturalRateMeasures!$A$2:$MK$3000,MATCH(C$2,NaturalRateMeasures!$A$2:$MK$2,0),FALSE)</f>
        <v>2.8115999999999999</v>
      </c>
      <c r="D174" s="74">
        <f>VLOOKUP($A174,InflationTargetMeasures!$A$2:$MM$3000,MATCH(D$2,InflationTargetMeasures!$A$2:$MM$2,0),FALSE)</f>
        <v>2</v>
      </c>
      <c r="E174" s="74">
        <f>VLOOKUP($A174,GapMeasures!$A$2:$LA$3000,MATCH(E$2,GapMeasures!$A$2:$LA$2,0),FALSE)</f>
        <v>0.90146961215136956</v>
      </c>
      <c r="F174" s="74">
        <f>VLOOKUP($A174,InflationMeasures!$A$2:$LN$3000,MATCH(F$2,InflationMeasures!$A$2:$LN$2,0),FALSE)</f>
        <v>1.4728452949210658</v>
      </c>
      <c r="G174" s="23">
        <v>35749</v>
      </c>
      <c r="H174" s="22">
        <f t="shared" si="2"/>
        <v>4.4716027484572844</v>
      </c>
      <c r="I174" s="22">
        <f>VLOOKUP($A174,FedFundsRates!$A$2:$MM$3000,MATCH("FedFundsRate",FedFundsRates!$A$2:$MM$2,0),FALSE)</f>
        <v>5.5066666666666668</v>
      </c>
    </row>
    <row r="175" spans="1:13" x14ac:dyDescent="0.3">
      <c r="A175" s="1">
        <v>35841</v>
      </c>
      <c r="B175" s="74">
        <f>VLOOKUP($A175,FedFundsRates!$A$2:$MM$3000,MATCH(B$2,FedFundsRates!$A$2:$MM$2,0),FALSE)</f>
        <v>5.5066666666666668</v>
      </c>
      <c r="C175" s="74">
        <f>VLOOKUP($A175,NaturalRateMeasures!$A$2:$MK$3000,MATCH(C$2,NaturalRateMeasures!$A$2:$MK$2,0),FALSE)</f>
        <v>2.8763999999999998</v>
      </c>
      <c r="D175" s="74">
        <f>VLOOKUP($A175,InflationTargetMeasures!$A$2:$MM$3000,MATCH(D$2,InflationTargetMeasures!$A$2:$MM$2,0),FALSE)</f>
        <v>2</v>
      </c>
      <c r="E175" s="74">
        <f>VLOOKUP($A175,GapMeasures!$A$2:$LA$3000,MATCH(E$2,GapMeasures!$A$2:$LA$2,0),FALSE)</f>
        <v>0.88596641339293292</v>
      </c>
      <c r="F175" s="74">
        <f>VLOOKUP($A175,InflationMeasures!$A$2:$LN$3000,MATCH(F$2,InflationMeasures!$A$2:$LN$2,0),FALSE)</f>
        <v>1.3731100451625622</v>
      </c>
      <c r="G175" s="23">
        <v>35841</v>
      </c>
      <c r="H175" s="22">
        <f t="shared" si="2"/>
        <v>4.3790482744403096</v>
      </c>
      <c r="I175" s="22">
        <f>VLOOKUP($A175,FedFundsRates!$A$2:$MM$3000,MATCH("FedFundsRate",FedFundsRates!$A$2:$MM$2,0),FALSE)</f>
        <v>5.5200000000000005</v>
      </c>
    </row>
    <row r="176" spans="1:13" x14ac:dyDescent="0.3">
      <c r="A176" s="1">
        <v>35930</v>
      </c>
      <c r="B176" s="74">
        <f>VLOOKUP($A176,FedFundsRates!$A$2:$MM$3000,MATCH(B$2,FedFundsRates!$A$2:$MM$2,0),FALSE)</f>
        <v>5.5200000000000005</v>
      </c>
      <c r="C176" s="74">
        <f>VLOOKUP($A176,NaturalRateMeasures!$A$2:$MK$3000,MATCH(C$2,NaturalRateMeasures!$A$2:$MK$2,0),FALSE)</f>
        <v>2.9561000000000002</v>
      </c>
      <c r="D176" s="74">
        <f>VLOOKUP($A176,InflationTargetMeasures!$A$2:$MM$3000,MATCH(D$2,InflationTargetMeasures!$A$2:$MM$2,0),FALSE)</f>
        <v>2</v>
      </c>
      <c r="E176" s="74">
        <f>VLOOKUP($A176,GapMeasures!$A$2:$LA$3000,MATCH(E$2,GapMeasures!$A$2:$LA$2,0),FALSE)</f>
        <v>0.77334584081835689</v>
      </c>
      <c r="F176" s="74">
        <f>VLOOKUP($A176,InflationMeasures!$A$2:$LN$3000,MATCH(F$2,InflationMeasures!$A$2:$LN$2,0),FALSE)</f>
        <v>1.1552951025533664</v>
      </c>
      <c r="G176" s="23">
        <v>35930</v>
      </c>
      <c r="H176" s="22">
        <f t="shared" si="2"/>
        <v>4.0757155742392284</v>
      </c>
      <c r="I176" s="22">
        <f>VLOOKUP($A176,FedFundsRates!$A$2:$MM$3000,MATCH("FedFundsRate",FedFundsRates!$A$2:$MM$2,0),FALSE)</f>
        <v>5.5</v>
      </c>
    </row>
    <row r="177" spans="1:9" x14ac:dyDescent="0.3">
      <c r="A177" s="1">
        <v>36022</v>
      </c>
      <c r="B177" s="74">
        <f>VLOOKUP($A177,FedFundsRates!$A$2:$MM$3000,MATCH(B$2,FedFundsRates!$A$2:$MM$2,0),FALSE)</f>
        <v>5.5</v>
      </c>
      <c r="C177" s="74">
        <f>VLOOKUP($A177,NaturalRateMeasures!$A$2:$MK$3000,MATCH(C$2,NaturalRateMeasures!$A$2:$MK$2,0),FALSE)</f>
        <v>3.1505999999999998</v>
      </c>
      <c r="D177" s="74">
        <f>VLOOKUP($A177,InflationTargetMeasures!$A$2:$MM$3000,MATCH(D$2,InflationTargetMeasures!$A$2:$MM$2,0),FALSE)</f>
        <v>2</v>
      </c>
      <c r="E177" s="74">
        <f>VLOOKUP($A177,GapMeasures!$A$2:$LA$3000,MATCH(E$2,GapMeasures!$A$2:$LA$2,0),FALSE)</f>
        <v>0.98655229105498898</v>
      </c>
      <c r="F177" s="74">
        <f>VLOOKUP($A177,InflationMeasures!$A$2:$LN$3000,MATCH(F$2,InflationMeasures!$A$2:$LN$2,0),FALSE)</f>
        <v>1.2792850480949802</v>
      </c>
      <c r="G177" s="23">
        <v>36022</v>
      </c>
      <c r="H177" s="22">
        <f t="shared" si="2"/>
        <v>4.562803717669965</v>
      </c>
      <c r="I177" s="22">
        <f>VLOOKUP($A177,FedFundsRates!$A$2:$MM$3000,MATCH("FedFundsRate",FedFundsRates!$A$2:$MM$2,0),FALSE)</f>
        <v>5.5333333333333341</v>
      </c>
    </row>
    <row r="178" spans="1:9" x14ac:dyDescent="0.3">
      <c r="A178" s="1">
        <v>36114</v>
      </c>
      <c r="B178" s="74">
        <f>VLOOKUP($A178,FedFundsRates!$A$2:$MM$3000,MATCH(B$2,FedFundsRates!$A$2:$MM$2,0),FALSE)</f>
        <v>5.5333333333333341</v>
      </c>
      <c r="C178" s="74">
        <f>VLOOKUP($A178,NaturalRateMeasures!$A$2:$MK$3000,MATCH(C$2,NaturalRateMeasures!$A$2:$MK$2,0),FALSE)</f>
        <v>3.3334999999999999</v>
      </c>
      <c r="D178" s="74">
        <f>VLOOKUP($A178,InflationTargetMeasures!$A$2:$MM$3000,MATCH(D$2,InflationTargetMeasures!$A$2:$MM$2,0),FALSE)</f>
        <v>2</v>
      </c>
      <c r="E178" s="74">
        <f>VLOOKUP($A178,GapMeasures!$A$2:$LA$3000,MATCH(E$2,GapMeasures!$A$2:$LA$2,0),FALSE)</f>
        <v>1.5391616199096023</v>
      </c>
      <c r="F178" s="74">
        <f>VLOOKUP($A178,InflationMeasures!$A$2:$LN$3000,MATCH(F$2,InflationMeasures!$A$2:$LN$2,0),FALSE)</f>
        <v>1.2794005411780995</v>
      </c>
      <c r="G178" s="23">
        <v>36114</v>
      </c>
      <c r="H178" s="22">
        <f t="shared" si="2"/>
        <v>5.0221816217219502</v>
      </c>
      <c r="I178" s="22">
        <f>VLOOKUP($A178,FedFundsRates!$A$2:$MM$3000,MATCH("FedFundsRate",FedFundsRates!$A$2:$MM$2,0),FALSE)</f>
        <v>4.8600000000000003</v>
      </c>
    </row>
    <row r="179" spans="1:9" x14ac:dyDescent="0.3">
      <c r="A179" s="1">
        <v>36206</v>
      </c>
      <c r="B179" s="74">
        <f>VLOOKUP($A179,FedFundsRates!$A$2:$MM$3000,MATCH(B$2,FedFundsRates!$A$2:$MM$2,0),FALSE)</f>
        <v>4.8600000000000003</v>
      </c>
      <c r="C179" s="74">
        <f>VLOOKUP($A179,NaturalRateMeasures!$A$2:$MK$3000,MATCH(C$2,NaturalRateMeasures!$A$2:$MK$2,0),FALSE)</f>
        <v>3.3083</v>
      </c>
      <c r="D179" s="74">
        <f>VLOOKUP($A179,InflationTargetMeasures!$A$2:$MM$3000,MATCH(D$2,InflationTargetMeasures!$A$2:$MM$2,0),FALSE)</f>
        <v>2</v>
      </c>
      <c r="E179" s="74">
        <f>VLOOKUP($A179,GapMeasures!$A$2:$LA$3000,MATCH(E$2,GapMeasures!$A$2:$LA$2,0),FALSE)</f>
        <v>1.4104285507947327</v>
      </c>
      <c r="F179" s="74">
        <f>VLOOKUP($A179,InflationMeasures!$A$2:$LN$3000,MATCH(F$2,InflationMeasures!$A$2:$LN$2,0),FALSE)</f>
        <v>1.2369080066964688</v>
      </c>
      <c r="G179" s="23">
        <v>36206</v>
      </c>
      <c r="H179" s="22">
        <f t="shared" si="2"/>
        <v>4.8688762854420693</v>
      </c>
      <c r="I179" s="22">
        <f>VLOOKUP($A179,FedFundsRates!$A$2:$MM$3000,MATCH("FedFundsRate",FedFundsRates!$A$2:$MM$2,0),FALSE)</f>
        <v>4.7333333333333334</v>
      </c>
    </row>
    <row r="180" spans="1:9" x14ac:dyDescent="0.3">
      <c r="A180" s="1">
        <v>36295</v>
      </c>
      <c r="B180" s="74">
        <f>VLOOKUP($A180,FedFundsRates!$A$2:$MM$3000,MATCH(B$2,FedFundsRates!$A$2:$MM$2,0),FALSE)</f>
        <v>4.7333333333333334</v>
      </c>
      <c r="C180" s="74">
        <f>VLOOKUP($A180,NaturalRateMeasures!$A$2:$MK$3000,MATCH(C$2,NaturalRateMeasures!$A$2:$MK$2,0),FALSE)</f>
        <v>3.3549000000000002</v>
      </c>
      <c r="D180" s="74">
        <f>VLOOKUP($A180,InflationTargetMeasures!$A$2:$MM$3000,MATCH(D$2,InflationTargetMeasures!$A$2:$MM$2,0),FALSE)</f>
        <v>2</v>
      </c>
      <c r="E180" s="74">
        <f>VLOOKUP($A180,GapMeasures!$A$2:$LA$3000,MATCH(E$2,GapMeasures!$A$2:$LA$2,0),FALSE)</f>
        <v>1.1789197969697265</v>
      </c>
      <c r="F180" s="74">
        <f>VLOOKUP($A180,InflationMeasures!$A$2:$LN$3000,MATCH(F$2,InflationMeasures!$A$2:$LN$2,0),FALSE)</f>
        <v>1.2786559629231142</v>
      </c>
      <c r="G180" s="23">
        <v>36295</v>
      </c>
      <c r="H180" s="22">
        <f t="shared" si="2"/>
        <v>4.8623438428695351</v>
      </c>
      <c r="I180" s="22">
        <f>VLOOKUP($A180,FedFundsRates!$A$2:$MM$3000,MATCH("FedFundsRate",FedFundsRates!$A$2:$MM$2,0),FALSE)</f>
        <v>4.746666666666667</v>
      </c>
    </row>
    <row r="181" spans="1:9" x14ac:dyDescent="0.3">
      <c r="A181" s="1">
        <v>36387</v>
      </c>
      <c r="B181" s="74">
        <f>VLOOKUP($A181,FedFundsRates!$A$2:$MM$3000,MATCH(B$2,FedFundsRates!$A$2:$MM$2,0),FALSE)</f>
        <v>4.746666666666667</v>
      </c>
      <c r="C181" s="74">
        <f>VLOOKUP($A181,NaturalRateMeasures!$A$2:$MK$3000,MATCH(C$2,NaturalRateMeasures!$A$2:$MK$2,0),FALSE)</f>
        <v>3.4409000000000001</v>
      </c>
      <c r="D181" s="74">
        <f>VLOOKUP($A181,InflationTargetMeasures!$A$2:$MM$3000,MATCH(D$2,InflationTargetMeasures!$A$2:$MM$2,0),FALSE)</f>
        <v>2</v>
      </c>
      <c r="E181" s="74">
        <f>VLOOKUP($A181,GapMeasures!$A$2:$LA$3000,MATCH(E$2,GapMeasures!$A$2:$LA$2,0),FALSE)</f>
        <v>1.4425556676707192</v>
      </c>
      <c r="F181" s="74">
        <f>VLOOKUP($A181,InflationMeasures!$A$2:$LN$3000,MATCH(F$2,InflationMeasures!$A$2:$LN$2,0),FALSE)</f>
        <v>1.2906152069932286</v>
      </c>
      <c r="G181" s="23">
        <v>36387</v>
      </c>
      <c r="H181" s="22">
        <f t="shared" si="2"/>
        <v>5.0981006443252026</v>
      </c>
      <c r="I181" s="22">
        <f>VLOOKUP($A181,FedFundsRates!$A$2:$MM$3000,MATCH("FedFundsRate",FedFundsRates!$A$2:$MM$2,0),FALSE)</f>
        <v>5.0933333333333337</v>
      </c>
    </row>
    <row r="182" spans="1:9" x14ac:dyDescent="0.3">
      <c r="A182" s="1">
        <v>36479</v>
      </c>
      <c r="B182" s="74">
        <f>VLOOKUP($A182,FedFundsRates!$A$2:$MM$3000,MATCH(B$2,FedFundsRates!$A$2:$MM$2,0),FALSE)</f>
        <v>5.0933333333333337</v>
      </c>
      <c r="C182" s="74">
        <f>VLOOKUP($A182,NaturalRateMeasures!$A$2:$MK$3000,MATCH(C$2,NaturalRateMeasures!$A$2:$MK$2,0),FALSE)</f>
        <v>3.6358000000000001</v>
      </c>
      <c r="D182" s="74">
        <f>VLOOKUP($A182,InflationTargetMeasures!$A$2:$MM$3000,MATCH(D$2,InflationTargetMeasures!$A$2:$MM$2,0),FALSE)</f>
        <v>2</v>
      </c>
      <c r="E182" s="74">
        <f>VLOOKUP($A182,GapMeasures!$A$2:$LA$3000,MATCH(E$2,GapMeasures!$A$2:$LA$2,0),FALSE)</f>
        <v>2.0220367779927408</v>
      </c>
      <c r="F182" s="74">
        <f>VLOOKUP($A182,InflationMeasures!$A$2:$LN$3000,MATCH(F$2,InflationMeasures!$A$2:$LN$2,0),FALSE)</f>
        <v>1.4454628906517719</v>
      </c>
      <c r="G182" s="23">
        <v>36479</v>
      </c>
      <c r="H182" s="22">
        <f t="shared" si="2"/>
        <v>5.8150127249740278</v>
      </c>
      <c r="I182" s="22">
        <f>VLOOKUP($A182,FedFundsRates!$A$2:$MM$3000,MATCH("FedFundsRate",FedFundsRates!$A$2:$MM$2,0),FALSE)</f>
        <v>5.3066666666666675</v>
      </c>
    </row>
    <row r="183" spans="1:9" x14ac:dyDescent="0.3">
      <c r="A183" s="1">
        <v>36571</v>
      </c>
      <c r="B183" s="74">
        <f>VLOOKUP($A183,FedFundsRates!$A$2:$MM$3000,MATCH(B$2,FedFundsRates!$A$2:$MM$2,0),FALSE)</f>
        <v>5.3066666666666675</v>
      </c>
      <c r="C183" s="74">
        <f>VLOOKUP($A183,NaturalRateMeasures!$A$2:$MK$3000,MATCH(C$2,NaturalRateMeasures!$A$2:$MK$2,0),FALSE)</f>
        <v>3.5356999999999998</v>
      </c>
      <c r="D183" s="74">
        <f>VLOOKUP($A183,InflationTargetMeasures!$A$2:$MM$3000,MATCH(D$2,InflationTargetMeasures!$A$2:$MM$2,0),FALSE)</f>
        <v>2</v>
      </c>
      <c r="E183" s="74">
        <f>VLOOKUP($A183,GapMeasures!$A$2:$LA$3000,MATCH(E$2,GapMeasures!$A$2:$LA$2,0),FALSE)</f>
        <v>1.3186259361241179</v>
      </c>
      <c r="F183" s="74">
        <f>VLOOKUP($A183,InflationMeasures!$A$2:$LN$3000,MATCH(F$2,InflationMeasures!$A$2:$LN$2,0),FALSE)</f>
        <v>1.7206270243675714</v>
      </c>
      <c r="G183" s="23">
        <v>36571</v>
      </c>
      <c r="H183" s="22">
        <f t="shared" si="2"/>
        <v>5.7759535046134163</v>
      </c>
      <c r="I183" s="22">
        <f>VLOOKUP($A183,FedFundsRates!$A$2:$MM$3000,MATCH("FedFundsRate",FedFundsRates!$A$2:$MM$2,0),FALSE)</f>
        <v>5.6766666666666667</v>
      </c>
    </row>
    <row r="184" spans="1:9" x14ac:dyDescent="0.3">
      <c r="A184" s="1">
        <v>36661</v>
      </c>
      <c r="B184" s="74">
        <f>VLOOKUP($A184,FedFundsRates!$A$2:$MM$3000,MATCH(B$2,FedFundsRates!$A$2:$MM$2,0),FALSE)</f>
        <v>5.6766666666666667</v>
      </c>
      <c r="C184" s="74">
        <f>VLOOKUP($A184,NaturalRateMeasures!$A$2:$MK$3000,MATCH(C$2,NaturalRateMeasures!$A$2:$MK$2,0),FALSE)</f>
        <v>3.6574</v>
      </c>
      <c r="D184" s="74">
        <f>VLOOKUP($A184,InflationTargetMeasures!$A$2:$MM$3000,MATCH(D$2,InflationTargetMeasures!$A$2:$MM$2,0),FALSE)</f>
        <v>2</v>
      </c>
      <c r="E184" s="74">
        <f>VLOOKUP($A184,GapMeasures!$A$2:$LA$3000,MATCH(E$2,GapMeasures!$A$2:$LA$2,0),FALSE)</f>
        <v>2.1157332608381556</v>
      </c>
      <c r="F184" s="74">
        <f>VLOOKUP($A184,InflationMeasures!$A$2:$LN$3000,MATCH(F$2,InflationMeasures!$A$2:$LN$2,0),FALSE)</f>
        <v>1.7214845080013585</v>
      </c>
      <c r="G184" s="23">
        <v>36661</v>
      </c>
      <c r="H184" s="22">
        <f t="shared" si="2"/>
        <v>6.2974933924211154</v>
      </c>
      <c r="I184" s="22">
        <f>VLOOKUP($A184,FedFundsRates!$A$2:$MM$3000,MATCH("FedFundsRate",FedFundsRates!$A$2:$MM$2,0),FALSE)</f>
        <v>6.2733333333333334</v>
      </c>
    </row>
    <row r="185" spans="1:9" x14ac:dyDescent="0.3">
      <c r="A185" s="1">
        <v>36753</v>
      </c>
      <c r="B185" s="74">
        <f>VLOOKUP($A185,FedFundsRates!$A$2:$MM$3000,MATCH(B$2,FedFundsRates!$A$2:$MM$2,0),FALSE)</f>
        <v>6.2733333333333334</v>
      </c>
      <c r="C185" s="74">
        <f>VLOOKUP($A185,NaturalRateMeasures!$A$2:$MK$3000,MATCH(C$2,NaturalRateMeasures!$A$2:$MK$2,0),FALSE)</f>
        <v>3.5228999999999999</v>
      </c>
      <c r="D185" s="74">
        <f>VLOOKUP($A185,InflationTargetMeasures!$A$2:$MM$3000,MATCH(D$2,InflationTargetMeasures!$A$2:$MM$2,0),FALSE)</f>
        <v>2</v>
      </c>
      <c r="E185" s="74">
        <f>VLOOKUP($A185,GapMeasures!$A$2:$LA$3000,MATCH(E$2,GapMeasures!$A$2:$LA$2,0),FALSE)</f>
        <v>1.2272758405274871</v>
      </c>
      <c r="F185" s="74">
        <f>VLOOKUP($A185,InflationMeasures!$A$2:$LN$3000,MATCH(F$2,InflationMeasures!$A$2:$LN$2,0),FALSE)</f>
        <v>1.8386593391682027</v>
      </c>
      <c r="G185" s="23">
        <v>36753</v>
      </c>
      <c r="H185" s="22">
        <f t="shared" si="2"/>
        <v>5.8945269290160471</v>
      </c>
      <c r="I185" s="22">
        <f>VLOOKUP($A185,FedFundsRates!$A$2:$MM$3000,MATCH("FedFundsRate",FedFundsRates!$A$2:$MM$2,0),FALSE)</f>
        <v>6.52</v>
      </c>
    </row>
    <row r="186" spans="1:9" x14ac:dyDescent="0.3">
      <c r="A186" s="1">
        <v>36845</v>
      </c>
      <c r="B186" s="74">
        <f>VLOOKUP($A186,FedFundsRates!$A$2:$MM$3000,MATCH(B$2,FedFundsRates!$A$2:$MM$2,0),FALSE)</f>
        <v>6.52</v>
      </c>
      <c r="C186" s="74">
        <f>VLOOKUP($A186,NaturalRateMeasures!$A$2:$MK$3000,MATCH(C$2,NaturalRateMeasures!$A$2:$MK$2,0),FALSE)</f>
        <v>3.5346000000000002</v>
      </c>
      <c r="D186" s="74">
        <f>VLOOKUP($A186,InflationTargetMeasures!$A$2:$MM$3000,MATCH(D$2,InflationTargetMeasures!$A$2:$MM$2,0),FALSE)</f>
        <v>2</v>
      </c>
      <c r="E186" s="74">
        <f>VLOOKUP($A186,GapMeasures!$A$2:$LA$3000,MATCH(E$2,GapMeasures!$A$2:$LA$2,0),FALSE)</f>
        <v>0.89327844466804429</v>
      </c>
      <c r="F186" s="74">
        <f>VLOOKUP($A186,InflationMeasures!$A$2:$LN$3000,MATCH(F$2,InflationMeasures!$A$2:$LN$2,0),FALSE)</f>
        <v>1.8624564436400926</v>
      </c>
      <c r="G186" s="23">
        <v>36845</v>
      </c>
      <c r="H186" s="22">
        <f t="shared" si="2"/>
        <v>5.7749238877941611</v>
      </c>
      <c r="I186" s="22">
        <f>VLOOKUP($A186,FedFundsRates!$A$2:$MM$3000,MATCH("FedFundsRate",FedFundsRates!$A$2:$MM$2,0),FALSE)</f>
        <v>6.4733333333333336</v>
      </c>
    </row>
    <row r="187" spans="1:9" x14ac:dyDescent="0.3">
      <c r="A187" s="1">
        <v>36937</v>
      </c>
      <c r="B187" s="74">
        <f>VLOOKUP($A187,FedFundsRates!$A$2:$MM$3000,MATCH(B$2,FedFundsRates!$A$2:$MM$2,0),FALSE)</f>
        <v>6.4733333333333336</v>
      </c>
      <c r="C187" s="74">
        <f>VLOOKUP($A187,NaturalRateMeasures!$A$2:$MK$3000,MATCH(C$2,NaturalRateMeasures!$A$2:$MK$2,0),FALSE)</f>
        <v>3.4134000000000002</v>
      </c>
      <c r="D187" s="74">
        <f>VLOOKUP($A187,InflationTargetMeasures!$A$2:$MM$3000,MATCH(D$2,InflationTargetMeasures!$A$2:$MM$2,0),FALSE)</f>
        <v>2</v>
      </c>
      <c r="E187" s="74">
        <f>VLOOKUP($A187,GapMeasures!$A$2:$LA$3000,MATCH(E$2,GapMeasures!$A$2:$LA$2,0),FALSE)</f>
        <v>-0.31418769963992288</v>
      </c>
      <c r="F187" s="74">
        <f>VLOOKUP($A187,InflationMeasures!$A$2:$LN$3000,MATCH(F$2,InflationMeasures!$A$2:$LN$2,0),FALSE)</f>
        <v>1.9911326078194236</v>
      </c>
      <c r="G187" s="23">
        <v>36937</v>
      </c>
      <c r="H187" s="22">
        <f t="shared" si="2"/>
        <v>5.2430050619091739</v>
      </c>
      <c r="I187" s="22">
        <f>VLOOKUP($A187,FedFundsRates!$A$2:$MM$3000,MATCH("FedFundsRate",FedFundsRates!$A$2:$MM$2,0),FALSE)</f>
        <v>5.5933333333333337</v>
      </c>
    </row>
    <row r="188" spans="1:9" x14ac:dyDescent="0.3">
      <c r="A188" s="1">
        <v>37026</v>
      </c>
      <c r="B188" s="74">
        <f>VLOOKUP($A188,FedFundsRates!$A$2:$MM$3000,MATCH(B$2,FedFundsRates!$A$2:$MM$2,0),FALSE)</f>
        <v>5.5933333333333337</v>
      </c>
      <c r="C188" s="74">
        <f>VLOOKUP($A188,NaturalRateMeasures!$A$2:$MK$3000,MATCH(C$2,NaturalRateMeasures!$A$2:$MK$2,0),FALSE)</f>
        <v>3.3921999999999999</v>
      </c>
      <c r="D188" s="74">
        <f>VLOOKUP($A188,InflationTargetMeasures!$A$2:$MM$3000,MATCH(D$2,InflationTargetMeasures!$A$2:$MM$2,0),FALSE)</f>
        <v>2</v>
      </c>
      <c r="E188" s="74">
        <f>VLOOKUP($A188,GapMeasures!$A$2:$LA$3000,MATCH(E$2,GapMeasures!$A$2:$LA$2,0),FALSE)</f>
        <v>-0.50782379358962226</v>
      </c>
      <c r="F188" s="74">
        <f>VLOOKUP($A188,InflationMeasures!$A$2:$LN$3000,MATCH(F$2,InflationMeasures!$A$2:$LN$2,0),FALSE)</f>
        <v>2.0217167186600493</v>
      </c>
      <c r="G188" s="23">
        <v>37026</v>
      </c>
      <c r="H188" s="22">
        <f t="shared" si="2"/>
        <v>5.1708631811952621</v>
      </c>
      <c r="I188" s="22">
        <f>VLOOKUP($A188,FedFundsRates!$A$2:$MM$3000,MATCH("FedFundsRate",FedFundsRates!$A$2:$MM$2,0),FALSE)</f>
        <v>4.3266666666666671</v>
      </c>
    </row>
    <row r="189" spans="1:9" x14ac:dyDescent="0.3">
      <c r="A189" s="1">
        <v>37118</v>
      </c>
      <c r="B189" s="74">
        <f>VLOOKUP($A189,FedFundsRates!$A$2:$MM$3000,MATCH(B$2,FedFundsRates!$A$2:$MM$2,0),FALSE)</f>
        <v>4.3266666666666671</v>
      </c>
      <c r="C189" s="74">
        <f>VLOOKUP($A189,NaturalRateMeasures!$A$2:$MK$3000,MATCH(C$2,NaturalRateMeasures!$A$2:$MK$2,0),FALSE)</f>
        <v>3.0861000000000001</v>
      </c>
      <c r="D189" s="74">
        <f>VLOOKUP($A189,InflationTargetMeasures!$A$2:$MM$3000,MATCH(D$2,InflationTargetMeasures!$A$2:$MM$2,0),FALSE)</f>
        <v>2</v>
      </c>
      <c r="E189" s="74">
        <f>VLOOKUP($A189,GapMeasures!$A$2:$LA$3000,MATCH(E$2,GapMeasures!$A$2:$LA$2,0),FALSE)</f>
        <v>-1.6502460685907252</v>
      </c>
      <c r="F189" s="74">
        <f>VLOOKUP($A189,InflationMeasures!$A$2:$LN$3000,MATCH(F$2,InflationMeasures!$A$2:$LN$2,0),FALSE)</f>
        <v>1.7921385742838192</v>
      </c>
      <c r="G189" s="23">
        <v>37118</v>
      </c>
      <c r="H189" s="22">
        <f t="shared" si="2"/>
        <v>3.9491848271303667</v>
      </c>
      <c r="I189" s="22">
        <f>VLOOKUP($A189,FedFundsRates!$A$2:$MM$3000,MATCH("FedFundsRate",FedFundsRates!$A$2:$MM$2,0),FALSE)</f>
        <v>3.4966666666666666</v>
      </c>
    </row>
    <row r="190" spans="1:9" x14ac:dyDescent="0.3">
      <c r="A190" s="1">
        <v>37210</v>
      </c>
      <c r="B190" s="74">
        <f>VLOOKUP($A190,FedFundsRates!$A$2:$MM$3000,MATCH(B$2,FedFundsRates!$A$2:$MM$2,0),FALSE)</f>
        <v>3.4966666666666666</v>
      </c>
      <c r="C190" s="74">
        <f>VLOOKUP($A190,NaturalRateMeasures!$A$2:$MK$3000,MATCH(C$2,NaturalRateMeasures!$A$2:$MK$2,0),FALSE)</f>
        <v>3.1164000000000001</v>
      </c>
      <c r="D190" s="74">
        <f>VLOOKUP($A190,InflationTargetMeasures!$A$2:$MM$3000,MATCH(D$2,InflationTargetMeasures!$A$2:$MM$2,0),FALSE)</f>
        <v>2</v>
      </c>
      <c r="E190" s="74">
        <f>VLOOKUP($A190,GapMeasures!$A$2:$LA$3000,MATCH(E$2,GapMeasures!$A$2:$LA$2,0),FALSE)</f>
        <v>-2.0668306851579654</v>
      </c>
      <c r="F190" s="74">
        <f>VLOOKUP($A190,InflationMeasures!$A$2:$LN$3000,MATCH(F$2,InflationMeasures!$A$2:$LN$2,0),FALSE)</f>
        <v>1.7806711658556518</v>
      </c>
      <c r="G190" s="23">
        <v>37210</v>
      </c>
      <c r="H190" s="22">
        <f t="shared" si="2"/>
        <v>3.7539914062044959</v>
      </c>
      <c r="I190" s="22">
        <f>VLOOKUP($A190,FedFundsRates!$A$2:$MM$3000,MATCH("FedFundsRate",FedFundsRates!$A$2:$MM$2,0),FALSE)</f>
        <v>2.1333333333333333</v>
      </c>
    </row>
    <row r="191" spans="1:9" x14ac:dyDescent="0.3">
      <c r="A191" s="1">
        <v>37302</v>
      </c>
      <c r="B191" s="74">
        <f>VLOOKUP($A191,FedFundsRates!$A$2:$MM$3000,MATCH(B$2,FedFundsRates!$A$2:$MM$2,0),FALSE)</f>
        <v>2.1333333333333333</v>
      </c>
      <c r="C191" s="74">
        <f>VLOOKUP($A191,NaturalRateMeasures!$A$2:$MK$3000,MATCH(C$2,NaturalRateMeasures!$A$2:$MK$2,0),FALSE)</f>
        <v>3.0781000000000001</v>
      </c>
      <c r="D191" s="74">
        <f>VLOOKUP($A191,InflationTargetMeasures!$A$2:$MM$3000,MATCH(D$2,InflationTargetMeasures!$A$2:$MM$2,0),FALSE)</f>
        <v>2</v>
      </c>
      <c r="E191" s="74">
        <f>VLOOKUP($A191,GapMeasures!$A$2:$LA$3000,MATCH(E$2,GapMeasures!$A$2:$LA$2,0),FALSE)</f>
        <v>-1.8877500676600278</v>
      </c>
      <c r="F191" s="74">
        <f>VLOOKUP($A191,InflationMeasures!$A$2:$LN$3000,MATCH(F$2,InflationMeasures!$A$2:$LN$2,0),FALSE)</f>
        <v>1.4332384866687642</v>
      </c>
      <c r="G191" s="23">
        <v>37302</v>
      </c>
      <c r="H191" s="22">
        <f t="shared" si="2"/>
        <v>3.2840826961731322</v>
      </c>
      <c r="I191" s="22">
        <f>VLOOKUP($A191,FedFundsRates!$A$2:$MM$3000,MATCH("FedFundsRate",FedFundsRates!$A$2:$MM$2,0),FALSE)</f>
        <v>1.7333333333333332</v>
      </c>
    </row>
    <row r="192" spans="1:9" x14ac:dyDescent="0.3">
      <c r="A192" s="1">
        <v>37391</v>
      </c>
      <c r="B192" s="74">
        <f>VLOOKUP($A192,FedFundsRates!$A$2:$MM$3000,MATCH(B$2,FedFundsRates!$A$2:$MM$2,0),FALSE)</f>
        <v>1.7333333333333332</v>
      </c>
      <c r="C192" s="74">
        <f>VLOOKUP($A192,NaturalRateMeasures!$A$2:$MK$3000,MATCH(C$2,NaturalRateMeasures!$A$2:$MK$2,0),FALSE)</f>
        <v>3.0985999999999998</v>
      </c>
      <c r="D192" s="74">
        <f>VLOOKUP($A192,InflationTargetMeasures!$A$2:$MM$3000,MATCH(D$2,InflationTargetMeasures!$A$2:$MM$2,0),FALSE)</f>
        <v>2</v>
      </c>
      <c r="E192" s="74">
        <f>VLOOKUP($A192,GapMeasures!$A$2:$LA$3000,MATCH(E$2,GapMeasures!$A$2:$LA$2,0),FALSE)</f>
        <v>-1.8921804861765732</v>
      </c>
      <c r="F192" s="74">
        <f>VLOOKUP($A192,InflationMeasures!$A$2:$LN$3000,MATCH(F$2,InflationMeasures!$A$2:$LN$2,0),FALSE)</f>
        <v>1.6076326460977342</v>
      </c>
      <c r="G192" s="23">
        <v>37391</v>
      </c>
      <c r="H192" s="22">
        <f t="shared" si="2"/>
        <v>3.5639587260583139</v>
      </c>
      <c r="I192" s="22">
        <f>VLOOKUP($A192,FedFundsRates!$A$2:$MM$3000,MATCH("FedFundsRate",FedFundsRates!$A$2:$MM$2,0),FALSE)</f>
        <v>1.75</v>
      </c>
    </row>
    <row r="193" spans="1:9" x14ac:dyDescent="0.3">
      <c r="A193" s="1">
        <v>37483</v>
      </c>
      <c r="B193" s="74">
        <f>VLOOKUP($A193,FedFundsRates!$A$2:$MM$3000,MATCH(B$2,FedFundsRates!$A$2:$MM$2,0),FALSE)</f>
        <v>1.75</v>
      </c>
      <c r="C193" s="74">
        <f>VLOOKUP($A193,NaturalRateMeasures!$A$2:$MK$3000,MATCH(C$2,NaturalRateMeasures!$A$2:$MK$2,0),FALSE)</f>
        <v>2.9647999999999999</v>
      </c>
      <c r="D193" s="74">
        <f>VLOOKUP($A193,InflationTargetMeasures!$A$2:$MM$3000,MATCH(D$2,InflationTargetMeasures!$A$2:$MM$2,0),FALSE)</f>
        <v>2</v>
      </c>
      <c r="E193" s="74">
        <f>VLOOKUP($A193,GapMeasures!$A$2:$LA$3000,MATCH(E$2,GapMeasures!$A$2:$LA$2,0),FALSE)</f>
        <v>-2.0767494307034595</v>
      </c>
      <c r="F193" s="74">
        <f>VLOOKUP($A193,InflationMeasures!$A$2:$LN$3000,MATCH(F$2,InflationMeasures!$A$2:$LN$2,0),FALSE)</f>
        <v>1.8862491000720016</v>
      </c>
      <c r="G193" s="23">
        <v>37483</v>
      </c>
      <c r="H193" s="22">
        <f t="shared" si="2"/>
        <v>3.7557989347562728</v>
      </c>
      <c r="I193" s="22">
        <f>VLOOKUP($A193,FedFundsRates!$A$2:$MM$3000,MATCH("FedFundsRate",FedFundsRates!$A$2:$MM$2,0),FALSE)</f>
        <v>1.74</v>
      </c>
    </row>
    <row r="194" spans="1:9" x14ac:dyDescent="0.3">
      <c r="A194" s="1">
        <v>37575</v>
      </c>
      <c r="B194" s="74">
        <f>VLOOKUP($A194,FedFundsRates!$A$2:$MM$3000,MATCH(B$2,FedFundsRates!$A$2:$MM$2,0),FALSE)</f>
        <v>1.74</v>
      </c>
      <c r="C194" s="74">
        <f>VLOOKUP($A194,NaturalRateMeasures!$A$2:$MK$3000,MATCH(C$2,NaturalRateMeasures!$A$2:$MK$2,0),FALSE)</f>
        <v>2.7029000000000001</v>
      </c>
      <c r="D194" s="74">
        <f>VLOOKUP($A194,InflationTargetMeasures!$A$2:$MM$3000,MATCH(D$2,InflationTargetMeasures!$A$2:$MM$2,0),FALSE)</f>
        <v>2</v>
      </c>
      <c r="E194" s="74">
        <f>VLOOKUP($A194,GapMeasures!$A$2:$LA$3000,MATCH(E$2,GapMeasures!$A$2:$LA$2,0),FALSE)</f>
        <v>-2.5237608486412242</v>
      </c>
      <c r="F194" s="74">
        <f>VLOOKUP($A194,InflationMeasures!$A$2:$LN$3000,MATCH(F$2,InflationMeasures!$A$2:$LN$2,0),FALSE)</f>
        <v>1.7573341670574782</v>
      </c>
      <c r="G194" s="23">
        <v>37575</v>
      </c>
      <c r="H194" s="22">
        <f t="shared" si="2"/>
        <v>3.0770208262656045</v>
      </c>
      <c r="I194" s="22">
        <f>VLOOKUP($A194,FedFundsRates!$A$2:$MM$3000,MATCH("FedFundsRate",FedFundsRates!$A$2:$MM$2,0),FALSE)</f>
        <v>1.4433333333333334</v>
      </c>
    </row>
    <row r="195" spans="1:9" x14ac:dyDescent="0.3">
      <c r="A195" s="1">
        <v>37667</v>
      </c>
      <c r="B195" s="74">
        <f>VLOOKUP($A195,FedFundsRates!$A$2:$MM$3000,MATCH(B$2,FedFundsRates!$A$2:$MM$2,0),FALSE)</f>
        <v>1.4433333333333334</v>
      </c>
      <c r="C195" s="74">
        <f>VLOOKUP($A195,NaturalRateMeasures!$A$2:$MK$3000,MATCH(C$2,NaturalRateMeasures!$A$2:$MK$2,0),FALSE)</f>
        <v>2.5621999999999998</v>
      </c>
      <c r="D195" s="74">
        <f>VLOOKUP($A195,InflationTargetMeasures!$A$2:$MM$3000,MATCH(D$2,InflationTargetMeasures!$A$2:$MM$2,0),FALSE)</f>
        <v>2</v>
      </c>
      <c r="E195" s="74">
        <f>VLOOKUP($A195,GapMeasures!$A$2:$LA$3000,MATCH(E$2,GapMeasures!$A$2:$LA$2,0),FALSE)</f>
        <v>-2.5774794333880053</v>
      </c>
      <c r="F195" s="74">
        <f>VLOOKUP($A195,InflationMeasures!$A$2:$LN$3000,MATCH(F$2,InflationMeasures!$A$2:$LN$2,0),FALSE)</f>
        <v>1.7584415584415591</v>
      </c>
      <c r="G195" s="23">
        <v>37667</v>
      </c>
      <c r="H195" s="22">
        <f t="shared" si="2"/>
        <v>2.9111226209683361</v>
      </c>
      <c r="I195" s="22">
        <f>VLOOKUP($A195,FedFundsRates!$A$2:$MM$3000,MATCH("FedFundsRate",FedFundsRates!$A$2:$MM$2,0),FALSE)</f>
        <v>1.25</v>
      </c>
    </row>
    <row r="196" spans="1:9" x14ac:dyDescent="0.3">
      <c r="A196" s="1">
        <v>37756</v>
      </c>
      <c r="B196" s="74">
        <f>VLOOKUP($A196,FedFundsRates!$A$2:$MM$3000,MATCH(B$2,FedFundsRates!$A$2:$MM$2,0),FALSE)</f>
        <v>1.25</v>
      </c>
      <c r="C196" s="74">
        <f>VLOOKUP($A196,NaturalRateMeasures!$A$2:$MK$3000,MATCH(C$2,NaturalRateMeasures!$A$2:$MK$2,0),FALSE)</f>
        <v>2.5356999999999998</v>
      </c>
      <c r="D196" s="74">
        <f>VLOOKUP($A196,InflationTargetMeasures!$A$2:$MM$3000,MATCH(D$2,InflationTargetMeasures!$A$2:$MM$2,0),FALSE)</f>
        <v>2</v>
      </c>
      <c r="E196" s="74">
        <f>VLOOKUP($A196,GapMeasures!$A$2:$LA$3000,MATCH(E$2,GapMeasures!$A$2:$LA$2,0),FALSE)</f>
        <v>-2.2892918447167303</v>
      </c>
      <c r="F196" s="74">
        <f>VLOOKUP($A196,InflationMeasures!$A$2:$LN$3000,MATCH(F$2,InflationMeasures!$A$2:$LN$2,0),FALSE)</f>
        <v>1.5847799132052032</v>
      </c>
      <c r="G196" s="23">
        <v>37756</v>
      </c>
      <c r="H196" s="22">
        <f t="shared" si="2"/>
        <v>2.7682239474494397</v>
      </c>
      <c r="I196" s="22">
        <f>VLOOKUP($A196,FedFundsRates!$A$2:$MM$3000,MATCH("FedFundsRate",FedFundsRates!$A$2:$MM$2,0),FALSE)</f>
        <v>1.2466666666666668</v>
      </c>
    </row>
    <row r="197" spans="1:9" x14ac:dyDescent="0.3">
      <c r="A197" s="1">
        <v>37848</v>
      </c>
      <c r="B197" s="74">
        <f>VLOOKUP($A197,FedFundsRates!$A$2:$MM$3000,MATCH(B$2,FedFundsRates!$A$2:$MM$2,0),FALSE)</f>
        <v>1.2466666666666668</v>
      </c>
      <c r="C197" s="74">
        <f>VLOOKUP($A197,NaturalRateMeasures!$A$2:$MK$3000,MATCH(C$2,NaturalRateMeasures!$A$2:$MK$2,0),FALSE)</f>
        <v>2.7475999999999998</v>
      </c>
      <c r="D197" s="74">
        <f>VLOOKUP($A197,InflationTargetMeasures!$A$2:$MM$3000,MATCH(D$2,InflationTargetMeasures!$A$2:$MM$2,0),FALSE)</f>
        <v>2</v>
      </c>
      <c r="E197" s="74">
        <f>VLOOKUP($A197,GapMeasures!$A$2:$LA$3000,MATCH(E$2,GapMeasures!$A$2:$LA$2,0),FALSE)</f>
        <v>-1.2493767013245838</v>
      </c>
      <c r="F197" s="74">
        <f>VLOOKUP($A197,InflationMeasures!$A$2:$LN$3000,MATCH(F$2,InflationMeasures!$A$2:$LN$2,0),FALSE)</f>
        <v>1.5095842540726601</v>
      </c>
      <c r="G197" s="23">
        <v>37848</v>
      </c>
      <c r="H197" s="22">
        <f t="shared" ref="H197:H260" si="3">$L$29*B197 + (1-$L$29)*(C197+D197+1.5*(F197-D197)+$L$31*E197)</f>
        <v>3.3872880304466984</v>
      </c>
      <c r="I197" s="22">
        <f>VLOOKUP($A197,FedFundsRates!$A$2:$MM$3000,MATCH("FedFundsRate",FedFundsRates!$A$2:$MM$2,0),FALSE)</f>
        <v>1.0166666666666666</v>
      </c>
    </row>
    <row r="198" spans="1:9" x14ac:dyDescent="0.3">
      <c r="A198" s="1">
        <v>37940</v>
      </c>
      <c r="B198" s="74">
        <f>VLOOKUP($A198,FedFundsRates!$A$2:$MM$3000,MATCH(B$2,FedFundsRates!$A$2:$MM$2,0),FALSE)</f>
        <v>1.0166666666666666</v>
      </c>
      <c r="C198" s="74">
        <f>VLOOKUP($A198,NaturalRateMeasures!$A$2:$MK$3000,MATCH(C$2,NaturalRateMeasures!$A$2:$MK$2,0),FALSE)</f>
        <v>2.7568999999999999</v>
      </c>
      <c r="D198" s="74">
        <f>VLOOKUP($A198,InflationTargetMeasures!$A$2:$MM$3000,MATCH(D$2,InflationTargetMeasures!$A$2:$MM$2,0),FALSE)</f>
        <v>2</v>
      </c>
      <c r="E198" s="74">
        <f>VLOOKUP($A198,GapMeasures!$A$2:$LA$3000,MATCH(E$2,GapMeasures!$A$2:$LA$2,0),FALSE)</f>
        <v>-0.70519446092770766</v>
      </c>
      <c r="F198" s="74">
        <f>VLOOKUP($A198,InflationMeasures!$A$2:$LN$3000,MATCH(F$2,InflationMeasures!$A$2:$LN$2,0),FALSE)</f>
        <v>1.6028061910309255</v>
      </c>
      <c r="G198" s="23">
        <v>37940</v>
      </c>
      <c r="H198" s="22">
        <f t="shared" si="3"/>
        <v>3.8085120560825345</v>
      </c>
      <c r="I198" s="22">
        <f>VLOOKUP($A198,FedFundsRates!$A$2:$MM$3000,MATCH("FedFundsRate",FedFundsRates!$A$2:$MM$2,0),FALSE)</f>
        <v>0.99666666666666659</v>
      </c>
    </row>
    <row r="199" spans="1:9" x14ac:dyDescent="0.3">
      <c r="A199" s="1">
        <v>38032</v>
      </c>
      <c r="B199" s="74">
        <f>VLOOKUP($A199,FedFundsRates!$A$2:$MM$3000,MATCH(B$2,FedFundsRates!$A$2:$MM$2,0),FALSE)</f>
        <v>0.99666666666666659</v>
      </c>
      <c r="C199" s="74">
        <f>VLOOKUP($A199,NaturalRateMeasures!$A$2:$MK$3000,MATCH(C$2,NaturalRateMeasures!$A$2:$MK$2,0),FALSE)</f>
        <v>2.6738</v>
      </c>
      <c r="D199" s="74">
        <f>VLOOKUP($A199,InflationTargetMeasures!$A$2:$MM$3000,MATCH(D$2,InflationTargetMeasures!$A$2:$MM$2,0),FALSE)</f>
        <v>2</v>
      </c>
      <c r="E199" s="74">
        <f>VLOOKUP($A199,GapMeasures!$A$2:$LA$3000,MATCH(E$2,GapMeasures!$A$2:$LA$2,0),FALSE)</f>
        <v>-0.76018308851424932</v>
      </c>
      <c r="F199" s="74">
        <f>VLOOKUP($A199,InflationMeasures!$A$2:$LN$3000,MATCH(F$2,InflationMeasures!$A$2:$LN$2,0),FALSE)</f>
        <v>1.8467468157337352</v>
      </c>
      <c r="G199" s="23">
        <v>38032</v>
      </c>
      <c r="H199" s="22">
        <f t="shared" si="3"/>
        <v>4.0638286793434784</v>
      </c>
      <c r="I199" s="22">
        <f>VLOOKUP($A199,FedFundsRates!$A$2:$MM$3000,MATCH("FedFundsRate",FedFundsRates!$A$2:$MM$2,0),FALSE)</f>
        <v>1.0033333333333332</v>
      </c>
    </row>
    <row r="200" spans="1:9" x14ac:dyDescent="0.3">
      <c r="A200" s="1">
        <v>38122</v>
      </c>
      <c r="B200" s="74">
        <f>VLOOKUP($A200,FedFundsRates!$A$2:$MM$3000,MATCH(B$2,FedFundsRates!$A$2:$MM$2,0),FALSE)</f>
        <v>1.0033333333333332</v>
      </c>
      <c r="C200" s="74">
        <f>VLOOKUP($A200,NaturalRateMeasures!$A$2:$MK$3000,MATCH(C$2,NaturalRateMeasures!$A$2:$MK$2,0),FALSE)</f>
        <v>2.6421000000000001</v>
      </c>
      <c r="D200" s="74">
        <f>VLOOKUP($A200,InflationTargetMeasures!$A$2:$MM$3000,MATCH(D$2,InflationTargetMeasures!$A$2:$MM$2,0),FALSE)</f>
        <v>2</v>
      </c>
      <c r="E200" s="74">
        <f>VLOOKUP($A200,GapMeasures!$A$2:$LA$3000,MATCH(E$2,GapMeasures!$A$2:$LA$2,0),FALSE)</f>
        <v>-0.61880211048715461</v>
      </c>
      <c r="F200" s="74">
        <f>VLOOKUP($A200,InflationMeasures!$A$2:$LN$3000,MATCH(F$2,InflationMeasures!$A$2:$LN$2,0),FALSE)</f>
        <v>2.0432035193449494</v>
      </c>
      <c r="G200" s="23">
        <v>38122</v>
      </c>
      <c r="H200" s="22">
        <f t="shared" si="3"/>
        <v>4.3975042237738471</v>
      </c>
      <c r="I200" s="22">
        <f>VLOOKUP($A200,FedFundsRates!$A$2:$MM$3000,MATCH("FedFundsRate",FedFundsRates!$A$2:$MM$2,0),FALSE)</f>
        <v>1.01</v>
      </c>
    </row>
    <row r="201" spans="1:9" x14ac:dyDescent="0.3">
      <c r="A201" s="1">
        <v>38214</v>
      </c>
      <c r="B201" s="74">
        <f>VLOOKUP($A201,FedFundsRates!$A$2:$MM$3000,MATCH(B$2,FedFundsRates!$A$2:$MM$2,0),FALSE)</f>
        <v>1.01</v>
      </c>
      <c r="C201" s="74">
        <f>VLOOKUP($A201,NaturalRateMeasures!$A$2:$MK$3000,MATCH(C$2,NaturalRateMeasures!$A$2:$MK$2,0),FALSE)</f>
        <v>2.5194999999999999</v>
      </c>
      <c r="D201" s="74">
        <f>VLOOKUP($A201,InflationTargetMeasures!$A$2:$MM$3000,MATCH(D$2,InflationTargetMeasures!$A$2:$MM$2,0),FALSE)</f>
        <v>2</v>
      </c>
      <c r="E201" s="74">
        <f>VLOOKUP($A201,GapMeasures!$A$2:$LA$3000,MATCH(E$2,GapMeasures!$A$2:$LA$2,0),FALSE)</f>
        <v>-0.31723925199752706</v>
      </c>
      <c r="F201" s="74">
        <f>VLOOKUP($A201,InflationMeasures!$A$2:$LN$3000,MATCH(F$2,InflationMeasures!$A$2:$LN$2,0),FALSE)</f>
        <v>1.9415018162028064</v>
      </c>
      <c r="G201" s="23">
        <v>38214</v>
      </c>
      <c r="H201" s="22">
        <f t="shared" si="3"/>
        <v>4.2731330983054452</v>
      </c>
      <c r="I201" s="22">
        <f>VLOOKUP($A201,FedFundsRates!$A$2:$MM$3000,MATCH("FedFundsRate",FedFundsRates!$A$2:$MM$2,0),FALSE)</f>
        <v>1.4333333333333333</v>
      </c>
    </row>
    <row r="202" spans="1:9" x14ac:dyDescent="0.3">
      <c r="A202" s="1">
        <v>38306</v>
      </c>
      <c r="B202" s="74">
        <f>VLOOKUP($A202,FedFundsRates!$A$2:$MM$3000,MATCH(B$2,FedFundsRates!$A$2:$MM$2,0),FALSE)</f>
        <v>1.4333333333333333</v>
      </c>
      <c r="C202" s="74">
        <f>VLOOKUP($A202,NaturalRateMeasures!$A$2:$MK$3000,MATCH(C$2,NaturalRateMeasures!$A$2:$MK$2,0),FALSE)</f>
        <v>2.5739999999999998</v>
      </c>
      <c r="D202" s="74">
        <f>VLOOKUP($A202,InflationTargetMeasures!$A$2:$MM$3000,MATCH(D$2,InflationTargetMeasures!$A$2:$MM$2,0),FALSE)</f>
        <v>2</v>
      </c>
      <c r="E202" s="74">
        <f>VLOOKUP($A202,GapMeasures!$A$2:$LA$3000,MATCH(E$2,GapMeasures!$A$2:$LA$2,0),FALSE)</f>
        <v>4.8075279355355077E-2</v>
      </c>
      <c r="F202" s="74">
        <f>VLOOKUP($A202,InflationMeasures!$A$2:$LN$3000,MATCH(F$2,InflationMeasures!$A$2:$LN$2,0),FALSE)</f>
        <v>2.0374220374220542</v>
      </c>
      <c r="G202" s="23">
        <v>38306</v>
      </c>
      <c r="H202" s="22">
        <f t="shared" si="3"/>
        <v>4.6541706958107589</v>
      </c>
      <c r="I202" s="22">
        <f>VLOOKUP($A202,FedFundsRates!$A$2:$MM$3000,MATCH("FedFundsRate",FedFundsRates!$A$2:$MM$2,0),FALSE)</f>
        <v>1.95</v>
      </c>
    </row>
    <row r="203" spans="1:9" x14ac:dyDescent="0.3">
      <c r="A203" s="1">
        <v>38398</v>
      </c>
      <c r="B203" s="74">
        <f>VLOOKUP($A203,FedFundsRates!$A$2:$MM$3000,MATCH(B$2,FedFundsRates!$A$2:$MM$2,0),FALSE)</f>
        <v>1.95</v>
      </c>
      <c r="C203" s="74">
        <f>VLOOKUP($A203,NaturalRateMeasures!$A$2:$MK$3000,MATCH(C$2,NaturalRateMeasures!$A$2:$MK$2,0),FALSE)</f>
        <v>2.6882999999999999</v>
      </c>
      <c r="D203" s="74">
        <f>VLOOKUP($A203,InflationTargetMeasures!$A$2:$MM$3000,MATCH(D$2,InflationTargetMeasures!$A$2:$MM$2,0),FALSE)</f>
        <v>2</v>
      </c>
      <c r="E203" s="74">
        <f>VLOOKUP($A203,GapMeasures!$A$2:$LA$3000,MATCH(E$2,GapMeasures!$A$2:$LA$2,0),FALSE)</f>
        <v>0.51459713742131674</v>
      </c>
      <c r="F203" s="74">
        <f>VLOOKUP($A203,InflationMeasures!$A$2:$LN$3000,MATCH(F$2,InflationMeasures!$A$2:$LN$2,0),FALSE)</f>
        <v>2.2017267954035802</v>
      </c>
      <c r="G203" s="23">
        <v>38398</v>
      </c>
      <c r="H203" s="22">
        <f t="shared" si="3"/>
        <v>5.2481887618160288</v>
      </c>
      <c r="I203" s="22">
        <f>VLOOKUP($A203,FedFundsRates!$A$2:$MM$3000,MATCH("FedFundsRate",FedFundsRates!$A$2:$MM$2,0),FALSE)</f>
        <v>2.4699999999999998</v>
      </c>
    </row>
    <row r="204" spans="1:9" x14ac:dyDescent="0.3">
      <c r="A204" s="1">
        <v>38487</v>
      </c>
      <c r="B204" s="74">
        <f>VLOOKUP($A204,FedFundsRates!$A$2:$MM$3000,MATCH(B$2,FedFundsRates!$A$2:$MM$2,0),FALSE)</f>
        <v>2.4699999999999998</v>
      </c>
      <c r="C204" s="74">
        <f>VLOOKUP($A204,NaturalRateMeasures!$A$2:$MK$3000,MATCH(C$2,NaturalRateMeasures!$A$2:$MK$2,0),FALSE)</f>
        <v>2.5246</v>
      </c>
      <c r="D204" s="74">
        <f>VLOOKUP($A204,InflationTargetMeasures!$A$2:$MM$3000,MATCH(D$2,InflationTargetMeasures!$A$2:$MM$2,0),FALSE)</f>
        <v>2</v>
      </c>
      <c r="E204" s="74">
        <f>VLOOKUP($A204,GapMeasures!$A$2:$LA$3000,MATCH(E$2,GapMeasures!$A$2:$LA$2,0),FALSE)</f>
        <v>0.38408563089840958</v>
      </c>
      <c r="F204" s="74">
        <f>VLOOKUP($A204,InflationMeasures!$A$2:$LN$3000,MATCH(F$2,InflationMeasures!$A$2:$LN$2,0),FALSE)</f>
        <v>2.1231528321164372</v>
      </c>
      <c r="G204" s="23">
        <v>38487</v>
      </c>
      <c r="H204" s="22">
        <f t="shared" si="3"/>
        <v>4.9013720636238602</v>
      </c>
      <c r="I204" s="22">
        <f>VLOOKUP($A204,FedFundsRates!$A$2:$MM$3000,MATCH("FedFundsRate",FedFundsRates!$A$2:$MM$2,0),FALSE)</f>
        <v>2.9433333333333334</v>
      </c>
    </row>
    <row r="205" spans="1:9" x14ac:dyDescent="0.3">
      <c r="A205" s="1">
        <v>38579</v>
      </c>
      <c r="B205" s="74">
        <f>VLOOKUP($A205,FedFundsRates!$A$2:$MM$3000,MATCH(B$2,FedFundsRates!$A$2:$MM$2,0),FALSE)</f>
        <v>2.9433333333333334</v>
      </c>
      <c r="C205" s="74">
        <f>VLOOKUP($A205,NaturalRateMeasures!$A$2:$MK$3000,MATCH(C$2,NaturalRateMeasures!$A$2:$MK$2,0),FALSE)</f>
        <v>2.4542999999999999</v>
      </c>
      <c r="D205" s="74">
        <f>VLOOKUP($A205,InflationTargetMeasures!$A$2:$MM$3000,MATCH(D$2,InflationTargetMeasures!$A$2:$MM$2,0),FALSE)</f>
        <v>2</v>
      </c>
      <c r="E205" s="74">
        <f>VLOOKUP($A205,GapMeasures!$A$2:$LA$3000,MATCH(E$2,GapMeasures!$A$2:$LA$2,0),FALSE)</f>
        <v>0.55378938865157012</v>
      </c>
      <c r="F205" s="74">
        <f>VLOOKUP($A205,InflationMeasures!$A$2:$LN$3000,MATCH(F$2,InflationMeasures!$A$2:$LN$2,0),FALSE)</f>
        <v>2.1553169035942732</v>
      </c>
      <c r="G205" s="23">
        <v>38579</v>
      </c>
      <c r="H205" s="22">
        <f t="shared" si="3"/>
        <v>4.964170049717195</v>
      </c>
      <c r="I205" s="22">
        <f>VLOOKUP($A205,FedFundsRates!$A$2:$MM$3000,MATCH("FedFundsRate",FedFundsRates!$A$2:$MM$2,0),FALSE)</f>
        <v>3.4599999999999995</v>
      </c>
    </row>
    <row r="206" spans="1:9" x14ac:dyDescent="0.3">
      <c r="A206" s="1">
        <v>38671</v>
      </c>
      <c r="B206" s="74">
        <f>VLOOKUP($A206,FedFundsRates!$A$2:$MM$3000,MATCH(B$2,FedFundsRates!$A$2:$MM$2,0),FALSE)</f>
        <v>3.4599999999999995</v>
      </c>
      <c r="C206" s="74">
        <f>VLOOKUP($A206,NaturalRateMeasures!$A$2:$MK$3000,MATCH(C$2,NaturalRateMeasures!$A$2:$MK$2,0),FALSE)</f>
        <v>2.4964</v>
      </c>
      <c r="D206" s="74">
        <f>VLOOKUP($A206,InflationTargetMeasures!$A$2:$MM$3000,MATCH(D$2,InflationTargetMeasures!$A$2:$MM$2,0),FALSE)</f>
        <v>2</v>
      </c>
      <c r="E206" s="74">
        <f>VLOOKUP($A206,GapMeasures!$A$2:$LA$3000,MATCH(E$2,GapMeasures!$A$2:$LA$2,0),FALSE)</f>
        <v>0.50752449561144353</v>
      </c>
      <c r="F206" s="74">
        <f>VLOOKUP($A206,InflationMeasures!$A$2:$LN$3000,MATCH(F$2,InflationMeasures!$A$2:$LN$2,0),FALSE)</f>
        <v>2.283223432367687</v>
      </c>
      <c r="G206" s="23">
        <v>38671</v>
      </c>
      <c r="H206" s="22">
        <f t="shared" si="3"/>
        <v>5.1749973963572513</v>
      </c>
      <c r="I206" s="22">
        <f>VLOOKUP($A206,FedFundsRates!$A$2:$MM$3000,MATCH("FedFundsRate",FedFundsRates!$A$2:$MM$2,0),FALSE)</f>
        <v>3.98</v>
      </c>
    </row>
    <row r="207" spans="1:9" x14ac:dyDescent="0.3">
      <c r="A207" s="1">
        <v>38763</v>
      </c>
      <c r="B207" s="74">
        <f>VLOOKUP($A207,FedFundsRates!$A$2:$MM$3000,MATCH(B$2,FedFundsRates!$A$2:$MM$2,0),FALSE)</f>
        <v>3.98</v>
      </c>
      <c r="C207" s="74">
        <f>VLOOKUP($A207,NaturalRateMeasures!$A$2:$MK$3000,MATCH(C$2,NaturalRateMeasures!$A$2:$MK$2,0),FALSE)</f>
        <v>2.6511999999999998</v>
      </c>
      <c r="D207" s="74">
        <f>VLOOKUP($A207,InflationTargetMeasures!$A$2:$MM$3000,MATCH(D$2,InflationTargetMeasures!$A$2:$MM$2,0),FALSE)</f>
        <v>2</v>
      </c>
      <c r="E207" s="74">
        <f>VLOOKUP($A207,GapMeasures!$A$2:$LA$3000,MATCH(E$2,GapMeasures!$A$2:$LA$2,0),FALSE)</f>
        <v>1.2666159495680589</v>
      </c>
      <c r="F207" s="74">
        <f>VLOOKUP($A207,InflationMeasures!$A$2:$LN$3000,MATCH(F$2,InflationMeasures!$A$2:$LN$2,0),FALSE)</f>
        <v>2.149390617719904</v>
      </c>
      <c r="G207" s="23">
        <v>38763</v>
      </c>
      <c r="H207" s="22">
        <f t="shared" si="3"/>
        <v>5.5085939013638852</v>
      </c>
      <c r="I207" s="22">
        <f>VLOOKUP($A207,FedFundsRates!$A$2:$MM$3000,MATCH("FedFundsRate",FedFundsRates!$A$2:$MM$2,0),FALSE)</f>
        <v>4.456666666666667</v>
      </c>
    </row>
    <row r="208" spans="1:9" x14ac:dyDescent="0.3">
      <c r="A208" s="1">
        <v>38852</v>
      </c>
      <c r="B208" s="74">
        <f>VLOOKUP($A208,FedFundsRates!$A$2:$MM$3000,MATCH(B$2,FedFundsRates!$A$2:$MM$2,0),FALSE)</f>
        <v>4.456666666666667</v>
      </c>
      <c r="C208" s="74">
        <f>VLOOKUP($A208,NaturalRateMeasures!$A$2:$MK$3000,MATCH(C$2,NaturalRateMeasures!$A$2:$MK$2,0),FALSE)</f>
        <v>2.6884999999999999</v>
      </c>
      <c r="D208" s="74">
        <f>VLOOKUP($A208,InflationTargetMeasures!$A$2:$MM$3000,MATCH(D$2,InflationTargetMeasures!$A$2:$MM$2,0),FALSE)</f>
        <v>2</v>
      </c>
      <c r="E208" s="74">
        <f>VLOOKUP($A208,GapMeasures!$A$2:$LA$3000,MATCH(E$2,GapMeasures!$A$2:$LA$2,0),FALSE)</f>
        <v>0.95397460660919431</v>
      </c>
      <c r="F208" s="74">
        <f>VLOOKUP($A208,InflationMeasures!$A$2:$LN$3000,MATCH(F$2,InflationMeasures!$A$2:$LN$2,0),FALSE)</f>
        <v>2.4560162026304733</v>
      </c>
      <c r="G208" s="23">
        <v>38852</v>
      </c>
      <c r="H208" s="22">
        <f t="shared" si="3"/>
        <v>5.8495116072503066</v>
      </c>
      <c r="I208" s="22">
        <f>VLOOKUP($A208,FedFundsRates!$A$2:$MM$3000,MATCH("FedFundsRate",FedFundsRates!$A$2:$MM$2,0),FALSE)</f>
        <v>4.9066666666666672</v>
      </c>
    </row>
    <row r="209" spans="1:9" x14ac:dyDescent="0.3">
      <c r="A209" s="1">
        <v>38944</v>
      </c>
      <c r="B209" s="74">
        <f>VLOOKUP($A209,FedFundsRates!$A$2:$MM$3000,MATCH(B$2,FedFundsRates!$A$2:$MM$2,0),FALSE)</f>
        <v>4.9066666666666672</v>
      </c>
      <c r="C209" s="74">
        <f>VLOOKUP($A209,NaturalRateMeasures!$A$2:$MK$3000,MATCH(C$2,NaturalRateMeasures!$A$2:$MK$2,0),FALSE)</f>
        <v>2.5019</v>
      </c>
      <c r="D209" s="74">
        <f>VLOOKUP($A209,InflationTargetMeasures!$A$2:$MM$3000,MATCH(D$2,InflationTargetMeasures!$A$2:$MM$2,0),FALSE)</f>
        <v>2</v>
      </c>
      <c r="E209" s="74">
        <f>VLOOKUP($A209,GapMeasures!$A$2:$LA$3000,MATCH(E$2,GapMeasures!$A$2:$LA$2,0),FALSE)</f>
        <v>0.5610221579626562</v>
      </c>
      <c r="F209" s="74">
        <f>VLOOKUP($A209,InflationMeasures!$A$2:$LN$3000,MATCH(F$2,InflationMeasures!$A$2:$LN$2,0),FALSE)</f>
        <v>2.6081355355428437</v>
      </c>
      <c r="G209" s="23">
        <v>38944</v>
      </c>
      <c r="H209" s="22">
        <f t="shared" si="3"/>
        <v>5.694614382295593</v>
      </c>
      <c r="I209" s="22">
        <f>VLOOKUP($A209,FedFundsRates!$A$2:$MM$3000,MATCH("FedFundsRate",FedFundsRates!$A$2:$MM$2,0),FALSE)</f>
        <v>5.246666666666667</v>
      </c>
    </row>
    <row r="210" spans="1:9" x14ac:dyDescent="0.3">
      <c r="A210" s="1">
        <v>39036</v>
      </c>
      <c r="B210" s="74">
        <f>VLOOKUP($A210,FedFundsRates!$A$2:$MM$3000,MATCH(B$2,FedFundsRates!$A$2:$MM$2,0),FALSE)</f>
        <v>5.246666666666667</v>
      </c>
      <c r="C210" s="74">
        <f>VLOOKUP($A210,NaturalRateMeasures!$A$2:$MK$3000,MATCH(C$2,NaturalRateMeasures!$A$2:$MK$2,0),FALSE)</f>
        <v>2.5049999999999999</v>
      </c>
      <c r="D210" s="74">
        <f>VLOOKUP($A210,InflationTargetMeasures!$A$2:$MM$3000,MATCH(D$2,InflationTargetMeasures!$A$2:$MM$2,0),FALSE)</f>
        <v>2</v>
      </c>
      <c r="E210" s="74">
        <f>VLOOKUP($A210,GapMeasures!$A$2:$LA$3000,MATCH(E$2,GapMeasures!$A$2:$LA$2,0),FALSE)</f>
        <v>0.906213465532822</v>
      </c>
      <c r="F210" s="74">
        <f>VLOOKUP($A210,InflationMeasures!$A$2:$LN$3000,MATCH(F$2,InflationMeasures!$A$2:$LN$2,0),FALSE)</f>
        <v>2.3662638384179813</v>
      </c>
      <c r="G210" s="23">
        <v>39036</v>
      </c>
      <c r="H210" s="22">
        <f t="shared" si="3"/>
        <v>5.5075024903933834</v>
      </c>
      <c r="I210" s="22">
        <f>VLOOKUP($A210,FedFundsRates!$A$2:$MM$3000,MATCH("FedFundsRate",FedFundsRates!$A$2:$MM$2,0),FALSE)</f>
        <v>5.246666666666667</v>
      </c>
    </row>
    <row r="211" spans="1:9" x14ac:dyDescent="0.3">
      <c r="A211" s="1">
        <v>39128</v>
      </c>
      <c r="B211" s="74">
        <f>VLOOKUP($A211,FedFundsRates!$A$2:$MM$3000,MATCH(B$2,FedFundsRates!$A$2:$MM$2,0),FALSE)</f>
        <v>5.246666666666667</v>
      </c>
      <c r="C211" s="74">
        <f>VLOOKUP($A211,NaturalRateMeasures!$A$2:$MK$3000,MATCH(C$2,NaturalRateMeasures!$A$2:$MK$2,0),FALSE)</f>
        <v>2.5676999999999999</v>
      </c>
      <c r="D211" s="74">
        <f>VLOOKUP($A211,InflationTargetMeasures!$A$2:$MM$3000,MATCH(D$2,InflationTargetMeasures!$A$2:$MM$2,0),FALSE)</f>
        <v>2</v>
      </c>
      <c r="E211" s="74">
        <f>VLOOKUP($A211,GapMeasures!$A$2:$LA$3000,MATCH(E$2,GapMeasures!$A$2:$LA$2,0),FALSE)</f>
        <v>0.69198538129460929</v>
      </c>
      <c r="F211" s="74">
        <f>VLOOKUP($A211,InflationMeasures!$A$2:$LN$3000,MATCH(F$2,InflationMeasures!$A$2:$LN$2,0),FALSE)</f>
        <v>2.4786642820275873</v>
      </c>
      <c r="G211" s="23">
        <v>39128</v>
      </c>
      <c r="H211" s="22">
        <f t="shared" si="3"/>
        <v>5.6316891136886857</v>
      </c>
      <c r="I211" s="22">
        <f>VLOOKUP($A211,FedFundsRates!$A$2:$MM$3000,MATCH("FedFundsRate",FedFundsRates!$A$2:$MM$2,0),FALSE)</f>
        <v>5.2566666666666668</v>
      </c>
    </row>
    <row r="212" spans="1:9" x14ac:dyDescent="0.3">
      <c r="A212" s="1">
        <v>39217</v>
      </c>
      <c r="B212" s="74">
        <f>VLOOKUP($A212,FedFundsRates!$A$2:$MM$3000,MATCH(B$2,FedFundsRates!$A$2:$MM$2,0),FALSE)</f>
        <v>5.2566666666666668</v>
      </c>
      <c r="C212" s="74">
        <f>VLOOKUP($A212,NaturalRateMeasures!$A$2:$MK$3000,MATCH(C$2,NaturalRateMeasures!$A$2:$MK$2,0),FALSE)</f>
        <v>2.4577</v>
      </c>
      <c r="D212" s="74">
        <f>VLOOKUP($A212,InflationTargetMeasures!$A$2:$MM$3000,MATCH(D$2,InflationTargetMeasures!$A$2:$MM$2,0),FALSE)</f>
        <v>2</v>
      </c>
      <c r="E212" s="74">
        <f>VLOOKUP($A212,GapMeasures!$A$2:$LA$3000,MATCH(E$2,GapMeasures!$A$2:$LA$2,0),FALSE)</f>
        <v>0.78988631622141947</v>
      </c>
      <c r="F212" s="74">
        <f>VLOOKUP($A212,InflationMeasures!$A$2:$LN$3000,MATCH(F$2,InflationMeasures!$A$2:$LN$2,0),FALSE)</f>
        <v>2.0910985412325056</v>
      </c>
      <c r="G212" s="23">
        <v>39217</v>
      </c>
      <c r="H212" s="22">
        <f t="shared" si="3"/>
        <v>4.9892909699594679</v>
      </c>
      <c r="I212" s="22">
        <f>VLOOKUP($A212,FedFundsRates!$A$2:$MM$3000,MATCH("FedFundsRate",FedFundsRates!$A$2:$MM$2,0),FALSE)</f>
        <v>5.25</v>
      </c>
    </row>
    <row r="213" spans="1:9" x14ac:dyDescent="0.3">
      <c r="A213" s="1">
        <v>39309</v>
      </c>
      <c r="B213" s="74">
        <f>VLOOKUP($A213,FedFundsRates!$A$2:$MM$3000,MATCH(B$2,FedFundsRates!$A$2:$MM$2,0),FALSE)</f>
        <v>5.25</v>
      </c>
      <c r="C213" s="74">
        <f>VLOOKUP($A213,NaturalRateMeasures!$A$2:$MK$3000,MATCH(C$2,NaturalRateMeasures!$A$2:$MK$2,0),FALSE)</f>
        <v>2.4742000000000002</v>
      </c>
      <c r="D213" s="74">
        <f>VLOOKUP($A213,InflationTargetMeasures!$A$2:$MM$3000,MATCH(D$2,InflationTargetMeasures!$A$2:$MM$2,0),FALSE)</f>
        <v>2</v>
      </c>
      <c r="E213" s="74">
        <f>VLOOKUP($A213,GapMeasures!$A$2:$LA$3000,MATCH(E$2,GapMeasures!$A$2:$LA$2,0),FALSE)</f>
        <v>0.85225684502280574</v>
      </c>
      <c r="F213" s="74">
        <f>VLOOKUP($A213,InflationMeasures!$A$2:$LN$3000,MATCH(F$2,InflationMeasures!$A$2:$LN$2,0),FALSE)</f>
        <v>2.0431852369502623</v>
      </c>
      <c r="G213" s="23">
        <v>39309</v>
      </c>
      <c r="H213" s="22">
        <f t="shared" si="3"/>
        <v>4.9651062779367967</v>
      </c>
      <c r="I213" s="22">
        <f>VLOOKUP($A213,FedFundsRates!$A$2:$MM$3000,MATCH("FedFundsRate",FedFundsRates!$A$2:$MM$2,0),FALSE)</f>
        <v>5.0733333333333333</v>
      </c>
    </row>
    <row r="214" spans="1:9" x14ac:dyDescent="0.3">
      <c r="A214" s="1">
        <v>39401</v>
      </c>
      <c r="B214" s="74">
        <f>VLOOKUP($A214,FedFundsRates!$A$2:$MM$3000,MATCH(B$2,FedFundsRates!$A$2:$MM$2,0),FALSE)</f>
        <v>5.0733333333333333</v>
      </c>
      <c r="C214" s="74">
        <f>VLOOKUP($A214,NaturalRateMeasures!$A$2:$MK$3000,MATCH(C$2,NaturalRateMeasures!$A$2:$MK$2,0),FALSE)</f>
        <v>2.5867</v>
      </c>
      <c r="D214" s="74">
        <f>VLOOKUP($A214,InflationTargetMeasures!$A$2:$MM$3000,MATCH(D$2,InflationTargetMeasures!$A$2:$MM$2,0),FALSE)</f>
        <v>2</v>
      </c>
      <c r="E214" s="74">
        <f>VLOOKUP($A214,GapMeasures!$A$2:$LA$3000,MATCH(E$2,GapMeasures!$A$2:$LA$2,0),FALSE)</f>
        <v>0.97695020403758448</v>
      </c>
      <c r="F214" s="74">
        <f>VLOOKUP($A214,InflationMeasures!$A$2:$LN$3000,MATCH(F$2,InflationMeasures!$A$2:$LN$2,0),FALSE)</f>
        <v>2.3068486042150838</v>
      </c>
      <c r="G214" s="23">
        <v>39401</v>
      </c>
      <c r="H214" s="22">
        <f t="shared" si="3"/>
        <v>5.5354480083414179</v>
      </c>
      <c r="I214" s="22">
        <f>VLOOKUP($A214,FedFundsRates!$A$2:$MM$3000,MATCH("FedFundsRate",FedFundsRates!$A$2:$MM$2,0),FALSE)</f>
        <v>4.496666666666667</v>
      </c>
    </row>
    <row r="215" spans="1:9" x14ac:dyDescent="0.3">
      <c r="A215" s="1">
        <v>39493</v>
      </c>
      <c r="B215" s="74">
        <f>VLOOKUP($A215,FedFundsRates!$A$2:$MM$3000,MATCH(B$2,FedFundsRates!$A$2:$MM$2,0),FALSE)</f>
        <v>4.496666666666667</v>
      </c>
      <c r="C215" s="74">
        <f>VLOOKUP($A215,NaturalRateMeasures!$A$2:$MK$3000,MATCH(C$2,NaturalRateMeasures!$A$2:$MK$2,0),FALSE)</f>
        <v>2.2450000000000001</v>
      </c>
      <c r="D215" s="74">
        <f>VLOOKUP($A215,InflationTargetMeasures!$A$2:$MM$3000,MATCH(D$2,InflationTargetMeasures!$A$2:$MM$2,0),FALSE)</f>
        <v>2</v>
      </c>
      <c r="E215" s="74">
        <f>VLOOKUP($A215,GapMeasures!$A$2:$LA$3000,MATCH(E$2,GapMeasures!$A$2:$LA$2,0),FALSE)</f>
        <v>4.7925782701722382E-2</v>
      </c>
      <c r="F215" s="74">
        <f>VLOOKUP($A215,InflationMeasures!$A$2:$LN$3000,MATCH(F$2,InflationMeasures!$A$2:$LN$2,0),FALSE)</f>
        <v>2.1446308095951938</v>
      </c>
      <c r="G215" s="23">
        <v>39493</v>
      </c>
      <c r="H215" s="22">
        <f t="shared" si="3"/>
        <v>4.4859091057436524</v>
      </c>
      <c r="I215" s="22">
        <f>VLOOKUP($A215,FedFundsRates!$A$2:$MM$3000,MATCH("FedFundsRate",FedFundsRates!$A$2:$MM$2,0),FALSE)</f>
        <v>3.1766666666666663</v>
      </c>
    </row>
    <row r="216" spans="1:9" x14ac:dyDescent="0.3">
      <c r="A216" s="1">
        <v>39583</v>
      </c>
      <c r="B216" s="74">
        <f>VLOOKUP($A216,FedFundsRates!$A$2:$MM$3000,MATCH(B$2,FedFundsRates!$A$2:$MM$2,0),FALSE)</f>
        <v>3.1766666666666663</v>
      </c>
      <c r="C216" s="74">
        <f>VLOOKUP($A216,NaturalRateMeasures!$A$2:$MK$3000,MATCH(C$2,NaturalRateMeasures!$A$2:$MK$2,0),FALSE)</f>
        <v>2.1345999999999998</v>
      </c>
      <c r="D216" s="74">
        <f>VLOOKUP($A216,InflationTargetMeasures!$A$2:$MM$3000,MATCH(D$2,InflationTargetMeasures!$A$2:$MM$2,0),FALSE)</f>
        <v>2</v>
      </c>
      <c r="E216" s="74">
        <f>VLOOKUP($A216,GapMeasures!$A$2:$LA$3000,MATCH(E$2,GapMeasures!$A$2:$LA$2,0),FALSE)</f>
        <v>0.16831939102920307</v>
      </c>
      <c r="F216" s="74">
        <f>VLOOKUP($A216,InflationMeasures!$A$2:$LN$3000,MATCH(F$2,InflationMeasures!$A$2:$LN$2,0),FALSE)</f>
        <v>2.1485810266997918</v>
      </c>
      <c r="G216" s="23">
        <v>39583</v>
      </c>
      <c r="H216" s="22">
        <f t="shared" si="3"/>
        <v>4.4416312355642882</v>
      </c>
      <c r="I216" s="22">
        <f>VLOOKUP($A216,FedFundsRates!$A$2:$MM$3000,MATCH("FedFundsRate",FedFundsRates!$A$2:$MM$2,0),FALSE)</f>
        <v>2.0866666666666664</v>
      </c>
    </row>
    <row r="217" spans="1:9" x14ac:dyDescent="0.3">
      <c r="A217" s="1">
        <v>39675</v>
      </c>
      <c r="B217" s="74">
        <f>VLOOKUP($A217,FedFundsRates!$A$2:$MM$3000,MATCH(B$2,FedFundsRates!$A$2:$MM$2,0),FALSE)</f>
        <v>2.0866666666666664</v>
      </c>
      <c r="C217" s="74">
        <f>VLOOKUP($A217,NaturalRateMeasures!$A$2:$MK$3000,MATCH(C$2,NaturalRateMeasures!$A$2:$MK$2,0),FALSE)</f>
        <v>1.8467</v>
      </c>
      <c r="D217" s="74">
        <f>VLOOKUP($A217,InflationTargetMeasures!$A$2:$MM$3000,MATCH(D$2,InflationTargetMeasures!$A$2:$MM$2,0),FALSE)</f>
        <v>2</v>
      </c>
      <c r="E217" s="74">
        <f>VLOOKUP($A217,GapMeasures!$A$2:$LA$3000,MATCH(E$2,GapMeasures!$A$2:$LA$2,0),FALSE)</f>
        <v>-0.80159766243359687</v>
      </c>
      <c r="F217" s="74">
        <f>VLOOKUP($A217,InflationMeasures!$A$2:$LN$3000,MATCH(F$2,InflationMeasures!$A$2:$LN$2,0),FALSE)</f>
        <v>2.1682607484446059</v>
      </c>
      <c r="G217" s="23">
        <v>39675</v>
      </c>
      <c r="H217" s="22">
        <f t="shared" si="3"/>
        <v>3.6982922914501106</v>
      </c>
      <c r="I217" s="22">
        <f>VLOOKUP($A217,FedFundsRates!$A$2:$MM$3000,MATCH("FedFundsRate",FedFundsRates!$A$2:$MM$2,0),FALSE)</f>
        <v>1.9400000000000002</v>
      </c>
    </row>
    <row r="218" spans="1:9" x14ac:dyDescent="0.3">
      <c r="A218" s="1">
        <v>39767</v>
      </c>
      <c r="B218" s="74">
        <f>VLOOKUP($A218,FedFundsRates!$A$2:$MM$3000,MATCH(B$2,FedFundsRates!$A$2:$MM$2,0),FALSE)</f>
        <v>1.9400000000000002</v>
      </c>
      <c r="C218" s="74">
        <f>VLOOKUP($A218,NaturalRateMeasures!$A$2:$MK$3000,MATCH(C$2,NaturalRateMeasures!$A$2:$MK$2,0),FALSE)</f>
        <v>0.96140000000000003</v>
      </c>
      <c r="D218" s="74">
        <f>VLOOKUP($A218,InflationTargetMeasures!$A$2:$MM$3000,MATCH(D$2,InflationTargetMeasures!$A$2:$MM$2,0),FALSE)</f>
        <v>2</v>
      </c>
      <c r="E218" s="74">
        <f>VLOOKUP($A218,GapMeasures!$A$2:$LA$3000,MATCH(E$2,GapMeasures!$A$2:$LA$2,0),FALSE)</f>
        <v>-3.373172795645861</v>
      </c>
      <c r="F218" s="74">
        <f>VLOOKUP($A218,InflationMeasures!$A$2:$LN$3000,MATCH(F$2,InflationMeasures!$A$2:$LN$2,0),FALSE)</f>
        <v>1.3867914740567366</v>
      </c>
      <c r="G218" s="23">
        <v>39767</v>
      </c>
      <c r="H218" s="22">
        <f t="shared" si="3"/>
        <v>0.3550008132621747</v>
      </c>
      <c r="I218" s="22">
        <f>VLOOKUP($A218,FedFundsRates!$A$2:$MM$3000,MATCH("FedFundsRate",FedFundsRates!$A$2:$MM$2,0),FALSE)</f>
        <v>0.5066666666666666</v>
      </c>
    </row>
    <row r="219" spans="1:9" x14ac:dyDescent="0.3">
      <c r="A219" s="1">
        <v>39859</v>
      </c>
      <c r="B219" s="74">
        <f>VLOOKUP($A219,FedFundsRates!$A$2:$MM$3000,MATCH(B$2,FedFundsRates!$A$2:$MM$2,0),FALSE)</f>
        <v>0.5066666666666666</v>
      </c>
      <c r="C219" s="74">
        <f>VLOOKUP($A219,NaturalRateMeasures!$A$2:$MK$3000,MATCH(C$2,NaturalRateMeasures!$A$2:$MK$2,0),FALSE)</f>
        <v>0.74790000000000001</v>
      </c>
      <c r="D219" s="74">
        <f>VLOOKUP($A219,InflationTargetMeasures!$A$2:$MM$3000,MATCH(D$2,InflationTargetMeasures!$A$2:$MM$2,0),FALSE)</f>
        <v>2</v>
      </c>
      <c r="E219" s="74">
        <f>VLOOKUP($A219,GapMeasures!$A$2:$LA$3000,MATCH(E$2,GapMeasures!$A$2:$LA$2,0),FALSE)</f>
        <v>-4.8275045416876496</v>
      </c>
      <c r="F219" s="74">
        <f>VLOOKUP($A219,InflationMeasures!$A$2:$LN$3000,MATCH(F$2,InflationMeasures!$A$2:$LN$2,0),FALSE)</f>
        <v>0.85199582602315527</v>
      </c>
      <c r="G219" s="23">
        <v>39859</v>
      </c>
      <c r="H219" s="22">
        <f t="shared" si="3"/>
        <v>-1.3878585318090919</v>
      </c>
      <c r="I219" s="22">
        <f>VLOOKUP($A219,FedFundsRates!$A$2:$MM$3000,MATCH("FedFundsRate",FedFundsRates!$A$2:$MM$2,0),FALSE)</f>
        <v>0.18333333333333335</v>
      </c>
    </row>
    <row r="220" spans="1:9" x14ac:dyDescent="0.3">
      <c r="A220" s="1">
        <v>39948</v>
      </c>
      <c r="B220" s="74">
        <f>VLOOKUP($A220,FedFundsRates!$A$2:$MM$3000,MATCH(B$2,FedFundsRates!$A$2:$MM$2,0),FALSE)</f>
        <v>0.18333333333333335</v>
      </c>
      <c r="C220" s="74">
        <f>VLOOKUP($A220,NaturalRateMeasures!$A$2:$MK$3000,MATCH(C$2,NaturalRateMeasures!$A$2:$MK$2,0),FALSE)</f>
        <v>0.90839999999999999</v>
      </c>
      <c r="D220" s="74">
        <f>VLOOKUP($A220,InflationTargetMeasures!$A$2:$MM$3000,MATCH(D$2,InflationTargetMeasures!$A$2:$MM$2,0),FALSE)</f>
        <v>2</v>
      </c>
      <c r="E220" s="74">
        <f>VLOOKUP($A220,GapMeasures!$A$2:$LA$3000,MATCH(E$2,GapMeasures!$A$2:$LA$2,0),FALSE)</f>
        <v>-5.3243280176275247</v>
      </c>
      <c r="F220" s="74">
        <f>VLOOKUP($A220,InflationMeasures!$A$2:$LN$3000,MATCH(F$2,InflationMeasures!$A$2:$LN$2,0),FALSE)</f>
        <v>0.8233131216242473</v>
      </c>
      <c r="G220" s="23">
        <v>39948</v>
      </c>
      <c r="H220" s="22">
        <f t="shared" si="3"/>
        <v>-1.5187943263773915</v>
      </c>
      <c r="I220" s="22">
        <f>VLOOKUP($A220,FedFundsRates!$A$2:$MM$3000,MATCH("FedFundsRate",FedFundsRates!$A$2:$MM$2,0),FALSE)</f>
        <v>0.17999999999999997</v>
      </c>
    </row>
    <row r="221" spans="1:9" x14ac:dyDescent="0.3">
      <c r="A221" s="1">
        <v>40040</v>
      </c>
      <c r="B221" s="74">
        <f>VLOOKUP($A221,FedFundsRates!$A$2:$MM$3000,MATCH(B$2,FedFundsRates!$A$2:$MM$2,0),FALSE)</f>
        <v>0.17999999999999997</v>
      </c>
      <c r="C221" s="74">
        <f>VLOOKUP($A221,NaturalRateMeasures!$A$2:$MK$3000,MATCH(C$2,NaturalRateMeasures!$A$2:$MK$2,0),FALSE)</f>
        <v>0.88</v>
      </c>
      <c r="D221" s="74">
        <f>VLOOKUP($A221,InflationTargetMeasures!$A$2:$MM$3000,MATCH(D$2,InflationTargetMeasures!$A$2:$MM$2,0),FALSE)</f>
        <v>2</v>
      </c>
      <c r="E221" s="74">
        <f>VLOOKUP($A221,GapMeasures!$A$2:$LA$3000,MATCH(E$2,GapMeasures!$A$2:$LA$2,0),FALSE)</f>
        <v>-5.294379850364912</v>
      </c>
      <c r="F221" s="74">
        <f>VLOOKUP($A221,InflationMeasures!$A$2:$LN$3000,MATCH(F$2,InflationMeasures!$A$2:$LN$2,0),FALSE)</f>
        <v>0.66689388775278413</v>
      </c>
      <c r="G221" s="23">
        <v>40040</v>
      </c>
      <c r="H221" s="22">
        <f t="shared" si="3"/>
        <v>-1.7668490935532799</v>
      </c>
      <c r="I221" s="22">
        <f>VLOOKUP($A221,FedFundsRates!$A$2:$MM$3000,MATCH("FedFundsRate",FedFundsRates!$A$2:$MM$2,0),FALSE)</f>
        <v>0.15666666666666665</v>
      </c>
    </row>
    <row r="222" spans="1:9" x14ac:dyDescent="0.3">
      <c r="A222" s="1">
        <v>40132</v>
      </c>
      <c r="B222" s="74">
        <f>VLOOKUP($A222,FedFundsRates!$A$2:$MM$3000,MATCH(B$2,FedFundsRates!$A$2:$MM$2,0),FALSE)</f>
        <v>0.15666666666666665</v>
      </c>
      <c r="C222" s="74">
        <f>VLOOKUP($A222,NaturalRateMeasures!$A$2:$MK$3000,MATCH(C$2,NaturalRateMeasures!$A$2:$MK$2,0),FALSE)</f>
        <v>1.1376999999999999</v>
      </c>
      <c r="D222" s="74">
        <f>VLOOKUP($A222,InflationTargetMeasures!$A$2:$MM$3000,MATCH(D$2,InflationTargetMeasures!$A$2:$MM$2,0),FALSE)</f>
        <v>2</v>
      </c>
      <c r="E222" s="74">
        <f>VLOOKUP($A222,GapMeasures!$A$2:$LA$3000,MATCH(E$2,GapMeasures!$A$2:$LA$2,0),FALSE)</f>
        <v>-4.5645993948183037</v>
      </c>
      <c r="F222" s="74">
        <f>VLOOKUP($A222,InflationMeasures!$A$2:$LN$3000,MATCH(F$2,InflationMeasures!$A$2:$LN$2,0),FALSE)</f>
        <v>1.374644684479831</v>
      </c>
      <c r="G222" s="23">
        <v>40132</v>
      </c>
      <c r="H222" s="22">
        <f t="shared" si="3"/>
        <v>-8.2632670689405607E-2</v>
      </c>
      <c r="I222" s="22">
        <f>VLOOKUP($A222,FedFundsRates!$A$2:$MM$3000,MATCH("FedFundsRate",FedFundsRates!$A$2:$MM$2,0),FALSE)</f>
        <v>0.12</v>
      </c>
    </row>
    <row r="223" spans="1:9" x14ac:dyDescent="0.3">
      <c r="A223" s="1">
        <v>40224</v>
      </c>
      <c r="B223" s="74">
        <f>VLOOKUP($A223,FedFundsRates!$A$2:$MM$3000,MATCH(B$2,FedFundsRates!$A$2:$MM$2,0),FALSE)</f>
        <v>0.12</v>
      </c>
      <c r="C223" s="74">
        <f>VLOOKUP($A223,NaturalRateMeasures!$A$2:$MK$3000,MATCH(C$2,NaturalRateMeasures!$A$2:$MK$2,0),FALSE)</f>
        <v>0.95099999999999996</v>
      </c>
      <c r="D223" s="74">
        <f>VLOOKUP($A223,InflationTargetMeasures!$A$2:$MM$3000,MATCH(D$2,InflationTargetMeasures!$A$2:$MM$2,0),FALSE)</f>
        <v>2</v>
      </c>
      <c r="E223" s="74">
        <f>VLOOKUP($A223,GapMeasures!$A$2:$LA$3000,MATCH(E$2,GapMeasures!$A$2:$LA$2,0),FALSE)</f>
        <v>-4.4007138003544908</v>
      </c>
      <c r="F223" s="74">
        <f>VLOOKUP($A223,InflationMeasures!$A$2:$LN$3000,MATCH(F$2,InflationMeasures!$A$2:$LN$2,0),FALSE)</f>
        <v>1.7214326321773665</v>
      </c>
      <c r="G223" s="23">
        <v>40224</v>
      </c>
      <c r="H223" s="22">
        <f t="shared" si="3"/>
        <v>0.33279204808880447</v>
      </c>
      <c r="I223" s="22">
        <f>VLOOKUP($A223,FedFundsRates!$A$2:$MM$3000,MATCH("FedFundsRate",FedFundsRates!$A$2:$MM$2,0),FALSE)</f>
        <v>0.13333333333333333</v>
      </c>
    </row>
    <row r="224" spans="1:9" x14ac:dyDescent="0.3">
      <c r="A224" s="1">
        <v>40313</v>
      </c>
      <c r="B224" s="74">
        <f>VLOOKUP($A224,FedFundsRates!$A$2:$MM$3000,MATCH(B$2,FedFundsRates!$A$2:$MM$2,0),FALSE)</f>
        <v>0.13333333333333333</v>
      </c>
      <c r="C224" s="74">
        <f>VLOOKUP($A224,NaturalRateMeasures!$A$2:$MK$3000,MATCH(C$2,NaturalRateMeasures!$A$2:$MK$2,0),FALSE)</f>
        <v>0.92420000000000002</v>
      </c>
      <c r="D224" s="74">
        <f>VLOOKUP($A224,InflationTargetMeasures!$A$2:$MM$3000,MATCH(D$2,InflationTargetMeasures!$A$2:$MM$2,0),FALSE)</f>
        <v>2</v>
      </c>
      <c r="E224" s="74">
        <f>VLOOKUP($A224,GapMeasures!$A$2:$LA$3000,MATCH(E$2,GapMeasures!$A$2:$LA$2,0),FALSE)</f>
        <v>-3.7841051457154413</v>
      </c>
      <c r="F224" s="74">
        <f>VLOOKUP($A224,InflationMeasures!$A$2:$LN$3000,MATCH(F$2,InflationMeasures!$A$2:$LN$2,0),FALSE)</f>
        <v>1.5992026638276702</v>
      </c>
      <c r="G224" s="23">
        <v>40313</v>
      </c>
      <c r="H224" s="22">
        <f t="shared" si="3"/>
        <v>0.43095142288378452</v>
      </c>
      <c r="I224" s="22">
        <f>VLOOKUP($A224,FedFundsRates!$A$2:$MM$3000,MATCH("FedFundsRate",FedFundsRates!$A$2:$MM$2,0),FALSE)</f>
        <v>0.19333333333333336</v>
      </c>
    </row>
    <row r="225" spans="1:9" x14ac:dyDescent="0.3">
      <c r="A225" s="1">
        <v>40405</v>
      </c>
      <c r="B225" s="74">
        <f>VLOOKUP($A225,FedFundsRates!$A$2:$MM$3000,MATCH(B$2,FedFundsRates!$A$2:$MM$2,0),FALSE)</f>
        <v>0.19333333333333336</v>
      </c>
      <c r="C225" s="74">
        <f>VLOOKUP($A225,NaturalRateMeasures!$A$2:$MK$3000,MATCH(C$2,NaturalRateMeasures!$A$2:$MK$2,0),FALSE)</f>
        <v>0.82289999999999996</v>
      </c>
      <c r="D225" s="74">
        <f>VLOOKUP($A225,InflationTargetMeasures!$A$2:$MM$3000,MATCH(D$2,InflationTargetMeasures!$A$2:$MM$2,0),FALSE)</f>
        <v>2</v>
      </c>
      <c r="E225" s="74">
        <f>VLOOKUP($A225,GapMeasures!$A$2:$LA$3000,MATCH(E$2,GapMeasures!$A$2:$LA$2,0),FALSE)</f>
        <v>-3.3693259867600158</v>
      </c>
      <c r="F225" s="74">
        <f>VLOOKUP($A225,InflationMeasures!$A$2:$LN$3000,MATCH(F$2,InflationMeasures!$A$2:$LN$2,0),FALSE)</f>
        <v>1.394923651630231</v>
      </c>
      <c r="G225" s="23">
        <v>40405</v>
      </c>
      <c r="H225" s="22">
        <f t="shared" si="3"/>
        <v>0.23062248406533836</v>
      </c>
      <c r="I225" s="22">
        <f>VLOOKUP($A225,FedFundsRates!$A$2:$MM$3000,MATCH("FedFundsRate",FedFundsRates!$A$2:$MM$2,0),FALSE)</f>
        <v>0.18666666666666668</v>
      </c>
    </row>
    <row r="226" spans="1:9" x14ac:dyDescent="0.3">
      <c r="A226" s="1">
        <v>40497</v>
      </c>
      <c r="B226" s="74">
        <f>VLOOKUP($A226,FedFundsRates!$A$2:$MM$3000,MATCH(B$2,FedFundsRates!$A$2:$MM$2,0),FALSE)</f>
        <v>0.18666666666666668</v>
      </c>
      <c r="C226" s="74">
        <f>VLOOKUP($A226,NaturalRateMeasures!$A$2:$MK$3000,MATCH(C$2,NaturalRateMeasures!$A$2:$MK$2,0),FALSE)</f>
        <v>0.79800000000000004</v>
      </c>
      <c r="D226" s="74">
        <f>VLOOKUP($A226,InflationTargetMeasures!$A$2:$MM$3000,MATCH(D$2,InflationTargetMeasures!$A$2:$MM$2,0),FALSE)</f>
        <v>2</v>
      </c>
      <c r="E226" s="74">
        <f>VLOOKUP($A226,GapMeasures!$A$2:$LA$3000,MATCH(E$2,GapMeasures!$A$2:$LA$2,0),FALSE)</f>
        <v>-3.2040673532085591</v>
      </c>
      <c r="F226" s="74">
        <f>VLOOKUP($A226,InflationMeasures!$A$2:$LN$3000,MATCH(F$2,InflationMeasures!$A$2:$LN$2,0),FALSE)</f>
        <v>1.0857008266131229</v>
      </c>
      <c r="G226" s="23">
        <v>40497</v>
      </c>
      <c r="H226" s="22">
        <f t="shared" si="3"/>
        <v>-0.17548243668459507</v>
      </c>
      <c r="I226" s="22">
        <f>VLOOKUP($A226,FedFundsRates!$A$2:$MM$3000,MATCH("FedFundsRate",FedFundsRates!$A$2:$MM$2,0),FALSE)</f>
        <v>0.18666666666666668</v>
      </c>
    </row>
    <row r="227" spans="1:9" x14ac:dyDescent="0.3">
      <c r="A227" s="1">
        <v>40589</v>
      </c>
      <c r="B227" s="74">
        <f>VLOOKUP($A227,FedFundsRates!$A$2:$MM$3000,MATCH(B$2,FedFundsRates!$A$2:$MM$2,0),FALSE)</f>
        <v>0.18666666666666668</v>
      </c>
      <c r="C227" s="74">
        <f>VLOOKUP($A227,NaturalRateMeasures!$A$2:$MK$3000,MATCH(C$2,NaturalRateMeasures!$A$2:$MK$2,0),FALSE)</f>
        <v>0.63260000000000005</v>
      </c>
      <c r="D227" s="74">
        <f>VLOOKUP($A227,InflationTargetMeasures!$A$2:$MM$3000,MATCH(D$2,InflationTargetMeasures!$A$2:$MM$2,0),FALSE)</f>
        <v>2</v>
      </c>
      <c r="E227" s="74">
        <f>VLOOKUP($A227,GapMeasures!$A$2:$LA$3000,MATCH(E$2,GapMeasures!$A$2:$LA$2,0),FALSE)</f>
        <v>-3.7874493586142068</v>
      </c>
      <c r="F227" s="74">
        <f>VLOOKUP($A227,InflationMeasures!$A$2:$LN$3000,MATCH(F$2,InflationMeasures!$A$2:$LN$2,0),FALSE)</f>
        <v>1.183716355181974</v>
      </c>
      <c r="G227" s="23">
        <v>40589</v>
      </c>
      <c r="H227" s="22">
        <f t="shared" si="3"/>
        <v>-0.4855501465341423</v>
      </c>
      <c r="I227" s="22">
        <f>VLOOKUP($A227,FedFundsRates!$A$2:$MM$3000,MATCH("FedFundsRate",FedFundsRates!$A$2:$MM$2,0),FALSE)</f>
        <v>0.15666666666666668</v>
      </c>
    </row>
    <row r="228" spans="1:9" x14ac:dyDescent="0.3">
      <c r="A228" s="1">
        <v>40678</v>
      </c>
      <c r="B228" s="74">
        <f>VLOOKUP($A228,FedFundsRates!$A$2:$MM$3000,MATCH(B$2,FedFundsRates!$A$2:$MM$2,0),FALSE)</f>
        <v>0.15666666666666668</v>
      </c>
      <c r="C228" s="74">
        <f>VLOOKUP($A228,NaturalRateMeasures!$A$2:$MK$3000,MATCH(C$2,NaturalRateMeasures!$A$2:$MK$2,0),FALSE)</f>
        <v>0.76229999999999998</v>
      </c>
      <c r="D228" s="74">
        <f>VLOOKUP($A228,InflationTargetMeasures!$A$2:$MM$3000,MATCH(D$2,InflationTargetMeasures!$A$2:$MM$2,0),FALSE)</f>
        <v>2</v>
      </c>
      <c r="E228" s="74">
        <f>VLOOKUP($A228,GapMeasures!$A$2:$LA$3000,MATCH(E$2,GapMeasures!$A$2:$LA$2,0),FALSE)</f>
        <v>-3.5010362087934275</v>
      </c>
      <c r="F228" s="74">
        <f>VLOOKUP($A228,InflationMeasures!$A$2:$LN$3000,MATCH(F$2,InflationMeasures!$A$2:$LN$2,0),FALSE)</f>
        <v>1.5015718012173052</v>
      </c>
      <c r="G228" s="23">
        <v>40678</v>
      </c>
      <c r="H228" s="22">
        <f t="shared" si="3"/>
        <v>0.26413959742924376</v>
      </c>
      <c r="I228" s="22">
        <f>VLOOKUP($A228,FedFundsRates!$A$2:$MM$3000,MATCH("FedFundsRate",FedFundsRates!$A$2:$MM$2,0),FALSE)</f>
        <v>9.3333333333333338E-2</v>
      </c>
    </row>
    <row r="229" spans="1:9" x14ac:dyDescent="0.3">
      <c r="A229" s="1">
        <v>40770</v>
      </c>
      <c r="B229" s="74">
        <f>VLOOKUP($A229,FedFundsRates!$A$2:$MM$3000,MATCH(B$2,FedFundsRates!$A$2:$MM$2,0),FALSE)</f>
        <v>9.3333333333333338E-2</v>
      </c>
      <c r="C229" s="74">
        <f>VLOOKUP($A229,NaturalRateMeasures!$A$2:$MK$3000,MATCH(C$2,NaturalRateMeasures!$A$2:$MK$2,0),FALSE)</f>
        <v>0.60270000000000001</v>
      </c>
      <c r="D229" s="74">
        <f>VLOOKUP($A229,InflationTargetMeasures!$A$2:$MM$3000,MATCH(D$2,InflationTargetMeasures!$A$2:$MM$2,0),FALSE)</f>
        <v>2</v>
      </c>
      <c r="E229" s="74">
        <f>VLOOKUP($A229,GapMeasures!$A$2:$LA$3000,MATCH(E$2,GapMeasures!$A$2:$LA$2,0),FALSE)</f>
        <v>-3.8940950210637117</v>
      </c>
      <c r="F229" s="74">
        <f>VLOOKUP($A229,InflationMeasures!$A$2:$LN$3000,MATCH(F$2,InflationMeasures!$A$2:$LN$2,0),FALSE)</f>
        <v>1.8087107509767053</v>
      </c>
      <c r="G229" s="23">
        <v>40770</v>
      </c>
      <c r="H229" s="22">
        <f t="shared" si="3"/>
        <v>0.3687186159332021</v>
      </c>
      <c r="I229" s="22">
        <f>VLOOKUP($A229,FedFundsRates!$A$2:$MM$3000,MATCH("FedFundsRate",FedFundsRates!$A$2:$MM$2,0),FALSE)</f>
        <v>8.3333333333333329E-2</v>
      </c>
    </row>
    <row r="230" spans="1:9" x14ac:dyDescent="0.3">
      <c r="A230" s="1">
        <v>40862</v>
      </c>
      <c r="B230" s="74">
        <f>VLOOKUP($A230,FedFundsRates!$A$2:$MM$3000,MATCH(B$2,FedFundsRates!$A$2:$MM$2,0),FALSE)</f>
        <v>8.3333333333333329E-2</v>
      </c>
      <c r="C230" s="74">
        <f>VLOOKUP($A230,NaturalRateMeasures!$A$2:$MK$3000,MATCH(C$2,NaturalRateMeasures!$A$2:$MK$2,0),FALSE)</f>
        <v>0.71199999999999997</v>
      </c>
      <c r="D230" s="74">
        <f>VLOOKUP($A230,InflationTargetMeasures!$A$2:$MM$3000,MATCH(D$2,InflationTargetMeasures!$A$2:$MM$2,0),FALSE)</f>
        <v>2</v>
      </c>
      <c r="E230" s="74">
        <f>VLOOKUP($A230,GapMeasures!$A$2:$LA$3000,MATCH(E$2,GapMeasures!$A$2:$LA$2,0),FALSE)</f>
        <v>-3.2023397703462559</v>
      </c>
      <c r="F230" s="74">
        <f>VLOOKUP($A230,InflationMeasures!$A$2:$LN$3000,MATCH(F$2,InflationMeasures!$A$2:$LN$2,0),FALSE)</f>
        <v>1.8496122138759841</v>
      </c>
      <c r="G230" s="23">
        <v>40862</v>
      </c>
      <c r="H230" s="22">
        <f t="shared" si="3"/>
        <v>0.88524843564084787</v>
      </c>
      <c r="I230" s="22">
        <f>VLOOKUP($A230,FedFundsRates!$A$2:$MM$3000,MATCH("FedFundsRate",FedFundsRates!$A$2:$MM$2,0),FALSE)</f>
        <v>7.3333333333333348E-2</v>
      </c>
    </row>
    <row r="231" spans="1:9" x14ac:dyDescent="0.3">
      <c r="A231" s="1">
        <v>40954</v>
      </c>
      <c r="B231" s="74">
        <f>VLOOKUP($A231,FedFundsRates!$A$2:$MM$3000,MATCH(B$2,FedFundsRates!$A$2:$MM$2,0),FALSE)</f>
        <v>7.3333333333333348E-2</v>
      </c>
      <c r="C231" s="74">
        <f>VLOOKUP($A231,NaturalRateMeasures!$A$2:$MK$3000,MATCH(C$2,NaturalRateMeasures!$A$2:$MK$2,0),FALSE)</f>
        <v>0.89280000000000004</v>
      </c>
      <c r="D231" s="74">
        <f>VLOOKUP($A231,InflationTargetMeasures!$A$2:$MM$3000,MATCH(D$2,InflationTargetMeasures!$A$2:$MM$2,0),FALSE)</f>
        <v>2</v>
      </c>
      <c r="E231" s="74">
        <f>VLOOKUP($A231,GapMeasures!$A$2:$LA$3000,MATCH(E$2,GapMeasures!$A$2:$LA$2,0),FALSE)</f>
        <v>-2.7925093632592977</v>
      </c>
      <c r="F231" s="74">
        <f>VLOOKUP($A231,InflationMeasures!$A$2:$LN$3000,MATCH(F$2,InflationMeasures!$A$2:$LN$2,0),FALSE)</f>
        <v>2.0436795068656588</v>
      </c>
      <c r="G231" s="23">
        <v>40954</v>
      </c>
      <c r="H231" s="22">
        <f t="shared" si="3"/>
        <v>1.5620645786688396</v>
      </c>
      <c r="I231" s="22">
        <f>VLOOKUP($A231,FedFundsRates!$A$2:$MM$3000,MATCH("FedFundsRate",FedFundsRates!$A$2:$MM$2,0),FALSE)</f>
        <v>0.10333333333333333</v>
      </c>
    </row>
    <row r="232" spans="1:9" x14ac:dyDescent="0.3">
      <c r="A232" s="1">
        <v>41044</v>
      </c>
      <c r="B232" s="74">
        <f>VLOOKUP($A232,FedFundsRates!$A$2:$MM$3000,MATCH(B$2,FedFundsRates!$A$2:$MM$2,0),FALSE)</f>
        <v>0.10333333333333333</v>
      </c>
      <c r="C232" s="74">
        <f>VLOOKUP($A232,NaturalRateMeasures!$A$2:$MK$3000,MATCH(C$2,NaturalRateMeasures!$A$2:$MK$2,0),FALSE)</f>
        <v>0.75780000000000003</v>
      </c>
      <c r="D232" s="74">
        <f>VLOOKUP($A232,InflationTargetMeasures!$A$2:$MM$3000,MATCH(D$2,InflationTargetMeasures!$A$2:$MM$2,0),FALSE)</f>
        <v>2</v>
      </c>
      <c r="E232" s="74">
        <f>VLOOKUP($A232,GapMeasures!$A$2:$LA$3000,MATCH(E$2,GapMeasures!$A$2:$LA$2,0),FALSE)</f>
        <v>-2.7704499762122032</v>
      </c>
      <c r="F232" s="74">
        <f>VLOOKUP($A232,InflationMeasures!$A$2:$LN$3000,MATCH(F$2,InflationMeasures!$A$2:$LN$2,0),FALSE)</f>
        <v>1.8692409915104458</v>
      </c>
      <c r="G232" s="23">
        <v>41044</v>
      </c>
      <c r="H232" s="22">
        <f t="shared" si="3"/>
        <v>1.1764364991595671</v>
      </c>
      <c r="I232" s="22">
        <f>VLOOKUP($A232,FedFundsRates!$A$2:$MM$3000,MATCH("FedFundsRate",FedFundsRates!$A$2:$MM$2,0),FALSE)</f>
        <v>0.15333333333333335</v>
      </c>
    </row>
    <row r="233" spans="1:9" x14ac:dyDescent="0.3">
      <c r="A233" s="1">
        <v>41136</v>
      </c>
      <c r="B233" s="74">
        <f>VLOOKUP($A233,FedFundsRates!$A$2:$MM$3000,MATCH(B$2,FedFundsRates!$A$2:$MM$2,0),FALSE)</f>
        <v>0.15333333333333335</v>
      </c>
      <c r="C233" s="74">
        <f>VLOOKUP($A233,NaturalRateMeasures!$A$2:$MK$3000,MATCH(C$2,NaturalRateMeasures!$A$2:$MK$2,0),FALSE)</f>
        <v>0.60409999999999997</v>
      </c>
      <c r="D233" s="74">
        <f>VLOOKUP($A233,InflationTargetMeasures!$A$2:$MM$3000,MATCH(D$2,InflationTargetMeasures!$A$2:$MM$2,0),FALSE)</f>
        <v>2</v>
      </c>
      <c r="E233" s="74">
        <f>VLOOKUP($A233,GapMeasures!$A$2:$LA$3000,MATCH(E$2,GapMeasures!$A$2:$LA$2,0),FALSE)</f>
        <v>-3.0463732246669881</v>
      </c>
      <c r="F233" s="74">
        <f>VLOOKUP($A233,InflationMeasures!$A$2:$LN$3000,MATCH(F$2,InflationMeasures!$A$2:$LN$2,0),FALSE)</f>
        <v>1.7000481042550364</v>
      </c>
      <c r="G233" s="23">
        <v>41136</v>
      </c>
      <c r="H233" s="22">
        <f t="shared" si="3"/>
        <v>0.63098554404906038</v>
      </c>
      <c r="I233" s="22">
        <f>VLOOKUP($A233,FedFundsRates!$A$2:$MM$3000,MATCH("FedFundsRate",FedFundsRates!$A$2:$MM$2,0),FALSE)</f>
        <v>0.14333333333333334</v>
      </c>
    </row>
    <row r="234" spans="1:9" x14ac:dyDescent="0.3">
      <c r="A234" s="1">
        <v>41228</v>
      </c>
      <c r="B234" s="74">
        <f>VLOOKUP($A234,FedFundsRates!$A$2:$MM$3000,MATCH(B$2,FedFundsRates!$A$2:$MM$2,0),FALSE)</f>
        <v>0.14333333333333334</v>
      </c>
      <c r="C234" s="74">
        <f>VLOOKUP($A234,NaturalRateMeasures!$A$2:$MK$3000,MATCH(C$2,NaturalRateMeasures!$A$2:$MK$2,0),FALSE)</f>
        <v>0.58809999999999996</v>
      </c>
      <c r="D234" s="74">
        <f>VLOOKUP($A234,InflationTargetMeasures!$A$2:$MM$3000,MATCH(D$2,InflationTargetMeasures!$A$2:$MM$2,0),FALSE)</f>
        <v>2</v>
      </c>
      <c r="E234" s="74">
        <f>VLOOKUP($A234,GapMeasures!$A$2:$LA$3000,MATCH(E$2,GapMeasures!$A$2:$LA$2,0),FALSE)</f>
        <v>-3.3546586040265192</v>
      </c>
      <c r="F234" s="74">
        <f>VLOOKUP($A234,InflationMeasures!$A$2:$LN$3000,MATCH(F$2,InflationMeasures!$A$2:$LN$2,0),FALSE)</f>
        <v>1.7876985423884051</v>
      </c>
      <c r="G234" s="23">
        <v>41228</v>
      </c>
      <c r="H234" s="22">
        <f t="shared" si="3"/>
        <v>0.59231851156934789</v>
      </c>
      <c r="I234" s="22">
        <f>VLOOKUP($A234,FedFundsRates!$A$2:$MM$3000,MATCH("FedFundsRate",FedFundsRates!$A$2:$MM$2,0),FALSE)</f>
        <v>0.16</v>
      </c>
    </row>
    <row r="235" spans="1:9" x14ac:dyDescent="0.3">
      <c r="A235" s="1">
        <v>41320</v>
      </c>
      <c r="B235" s="74">
        <f>VLOOKUP($A235,FedFundsRates!$A$2:$MM$3000,MATCH(B$2,FedFundsRates!$A$2:$MM$2,0),FALSE)</f>
        <v>0.16</v>
      </c>
      <c r="C235" s="74">
        <f>VLOOKUP($A235,NaturalRateMeasures!$A$2:$MK$3000,MATCH(C$2,NaturalRateMeasures!$A$2:$MK$2,0),FALSE)</f>
        <v>0.67649999999999999</v>
      </c>
      <c r="D235" s="74">
        <f>VLOOKUP($A235,InflationTargetMeasures!$A$2:$MM$3000,MATCH(D$2,InflationTargetMeasures!$A$2:$MM$2,0),FALSE)</f>
        <v>2</v>
      </c>
      <c r="E235" s="74">
        <f>VLOOKUP($A235,GapMeasures!$A$2:$LA$3000,MATCH(E$2,GapMeasures!$A$2:$LA$2,0),FALSE)</f>
        <v>-2.8349589703615568</v>
      </c>
      <c r="F235" s="74">
        <f>VLOOKUP($A235,InflationMeasures!$A$2:$LN$3000,MATCH(F$2,InflationMeasures!$A$2:$LN$2,0),FALSE)</f>
        <v>1.5437411364792819</v>
      </c>
      <c r="G235" s="23">
        <v>41320</v>
      </c>
      <c r="H235" s="22">
        <f t="shared" si="3"/>
        <v>0.57463221953814436</v>
      </c>
      <c r="I235" s="22">
        <f>VLOOKUP($A235,FedFundsRates!$A$2:$MM$3000,MATCH("FedFundsRate",FedFundsRates!$A$2:$MM$2,0),FALSE)</f>
        <v>0.14333333333333334</v>
      </c>
    </row>
    <row r="236" spans="1:9" x14ac:dyDescent="0.3">
      <c r="A236" s="1">
        <v>41409</v>
      </c>
      <c r="B236" s="74">
        <f>VLOOKUP($A236,FedFundsRates!$A$2:$MM$3000,MATCH(B$2,FedFundsRates!$A$2:$MM$2,0),FALSE)</f>
        <v>0.14333333333333334</v>
      </c>
      <c r="C236" s="74">
        <f>VLOOKUP($A236,NaturalRateMeasures!$A$2:$MK$3000,MATCH(C$2,NaturalRateMeasures!$A$2:$MK$2,0),FALSE)</f>
        <v>0.55869999999999997</v>
      </c>
      <c r="D236" s="74">
        <f>VLOOKUP($A236,InflationTargetMeasures!$A$2:$MM$3000,MATCH(D$2,InflationTargetMeasures!$A$2:$MM$2,0),FALSE)</f>
        <v>2</v>
      </c>
      <c r="E236" s="74">
        <f>VLOOKUP($A236,GapMeasures!$A$2:$LA$3000,MATCH(E$2,GapMeasures!$A$2:$LA$2,0),FALSE)</f>
        <v>-3.012384519208116</v>
      </c>
      <c r="F236" s="74">
        <f>VLOOKUP($A236,InflationMeasures!$A$2:$LN$3000,MATCH(F$2,InflationMeasures!$A$2:$LN$2,0),FALSE)</f>
        <v>1.4112446768368203</v>
      </c>
      <c r="G236" s="23">
        <v>41409</v>
      </c>
      <c r="H236" s="22">
        <f t="shared" si="3"/>
        <v>0.16937475565117244</v>
      </c>
      <c r="I236" s="22">
        <f>VLOOKUP($A236,FedFundsRates!$A$2:$MM$3000,MATCH("FedFundsRate",FedFundsRates!$A$2:$MM$2,0),FALSE)</f>
        <v>0.11666666666666665</v>
      </c>
    </row>
    <row r="237" spans="1:9" x14ac:dyDescent="0.3">
      <c r="A237" s="1">
        <v>41501</v>
      </c>
      <c r="B237" s="74">
        <f>VLOOKUP($A237,FedFundsRates!$A$2:$MM$3000,MATCH(B$2,FedFundsRates!$A$2:$MM$2,0),FALSE)</f>
        <v>0.11666666666666665</v>
      </c>
      <c r="C237" s="74">
        <f>VLOOKUP($A237,NaturalRateMeasures!$A$2:$MK$3000,MATCH(C$2,NaturalRateMeasures!$A$2:$MK$2,0),FALSE)</f>
        <v>0.72140000000000004</v>
      </c>
      <c r="D237" s="74">
        <f>VLOOKUP($A237,InflationTargetMeasures!$A$2:$MM$3000,MATCH(D$2,InflationTargetMeasures!$A$2:$MM$2,0),FALSE)</f>
        <v>2</v>
      </c>
      <c r="E237" s="74">
        <f>VLOOKUP($A237,GapMeasures!$A$2:$LA$3000,MATCH(E$2,GapMeasures!$A$2:$LA$2,0),FALSE)</f>
        <v>-2.6286877402369142</v>
      </c>
      <c r="F237" s="74">
        <f>VLOOKUP($A237,InflationMeasures!$A$2:$LN$3000,MATCH(F$2,InflationMeasures!$A$2:$LN$2,0),FALSE)</f>
        <v>1.5168291712802207</v>
      </c>
      <c r="G237" s="23">
        <v>41501</v>
      </c>
      <c r="H237" s="22">
        <f t="shared" si="3"/>
        <v>0.68229988680187392</v>
      </c>
      <c r="I237" s="22">
        <f>VLOOKUP($A237,FedFundsRates!$A$2:$MM$3000,MATCH("FedFundsRate",FedFundsRates!$A$2:$MM$2,0),FALSE)</f>
        <v>8.3333333333333329E-2</v>
      </c>
    </row>
    <row r="238" spans="1:9" x14ac:dyDescent="0.3">
      <c r="A238" s="1">
        <v>41593</v>
      </c>
      <c r="B238" s="74">
        <f>VLOOKUP($A238,FedFundsRates!$A$2:$MM$3000,MATCH(B$2,FedFundsRates!$A$2:$MM$2,0),FALSE)</f>
        <v>8.3333333333333329E-2</v>
      </c>
      <c r="C238" s="74">
        <f>VLOOKUP($A238,NaturalRateMeasures!$A$2:$MK$3000,MATCH(C$2,NaturalRateMeasures!$A$2:$MK$2,0),FALSE)</f>
        <v>0.81879999999999997</v>
      </c>
      <c r="D238" s="74">
        <f>VLOOKUP($A238,InflationTargetMeasures!$A$2:$MM$3000,MATCH(D$2,InflationTargetMeasures!$A$2:$MM$2,0),FALSE)</f>
        <v>2</v>
      </c>
      <c r="E238" s="74">
        <f>VLOOKUP($A238,GapMeasures!$A$2:$LA$3000,MATCH(E$2,GapMeasures!$A$2:$LA$2,0),FALSE)</f>
        <v>-2.231869988396268</v>
      </c>
      <c r="F238" s="74">
        <f>VLOOKUP($A238,InflationMeasures!$A$2:$LN$3000,MATCH(F$2,InflationMeasures!$A$2:$LN$2,0),FALSE)</f>
        <v>1.5058596885535458</v>
      </c>
      <c r="G238" s="23">
        <v>41593</v>
      </c>
      <c r="H238" s="22">
        <f t="shared" si="3"/>
        <v>0.96165453863218464</v>
      </c>
      <c r="I238" s="22">
        <f>VLOOKUP($A238,FedFundsRates!$A$2:$MM$3000,MATCH("FedFundsRate",FedFundsRates!$A$2:$MM$2,0),FALSE)</f>
        <v>8.666666666666667E-2</v>
      </c>
    </row>
    <row r="239" spans="1:9" x14ac:dyDescent="0.3">
      <c r="A239" s="1">
        <v>41685</v>
      </c>
      <c r="B239" s="74">
        <f>VLOOKUP($A239,FedFundsRates!$A$2:$MM$3000,MATCH(B$2,FedFundsRates!$A$2:$MM$2,0),FALSE)</f>
        <v>8.666666666666667E-2</v>
      </c>
      <c r="C239" s="74">
        <f>VLOOKUP($A239,NaturalRateMeasures!$A$2:$MK$3000,MATCH(C$2,NaturalRateMeasures!$A$2:$MK$2,0),FALSE)</f>
        <v>0.54379999999999995</v>
      </c>
      <c r="D239" s="74">
        <f>VLOOKUP($A239,InflationTargetMeasures!$A$2:$MM$3000,MATCH(D$2,InflationTargetMeasures!$A$2:$MM$2,0),FALSE)</f>
        <v>2</v>
      </c>
      <c r="E239" s="74">
        <f>VLOOKUP($A239,GapMeasures!$A$2:$LA$3000,MATCH(E$2,GapMeasures!$A$2:$LA$2,0),FALSE)</f>
        <v>-3.0261000134522651</v>
      </c>
      <c r="F239" s="74">
        <f>VLOOKUP($A239,InflationMeasures!$A$2:$LN$3000,MATCH(F$2,InflationMeasures!$A$2:$LN$2,0),FALSE)</f>
        <v>1.4307188775999791</v>
      </c>
      <c r="G239" s="23">
        <v>41685</v>
      </c>
      <c r="H239" s="22">
        <f t="shared" si="3"/>
        <v>0.17682830967383611</v>
      </c>
      <c r="I239" s="22">
        <f>VLOOKUP($A239,FedFundsRates!$A$2:$MM$3000,MATCH("FedFundsRate",FedFundsRates!$A$2:$MM$2,0),FALSE)</f>
        <v>7.3333333333333348E-2</v>
      </c>
    </row>
    <row r="240" spans="1:9" x14ac:dyDescent="0.3">
      <c r="A240" s="1">
        <v>41774</v>
      </c>
      <c r="B240" s="74">
        <f>VLOOKUP($A240,FedFundsRates!$A$2:$MM$3000,MATCH(B$2,FedFundsRates!$A$2:$MM$2,0),FALSE)</f>
        <v>7.3333333333333348E-2</v>
      </c>
      <c r="C240" s="74">
        <f>VLOOKUP($A240,NaturalRateMeasures!$A$2:$MK$3000,MATCH(C$2,NaturalRateMeasures!$A$2:$MK$2,0),FALSE)</f>
        <v>0.81869999999999998</v>
      </c>
      <c r="D240" s="74">
        <f>VLOOKUP($A240,InflationTargetMeasures!$A$2:$MM$3000,MATCH(D$2,InflationTargetMeasures!$A$2:$MM$2,0),FALSE)</f>
        <v>2</v>
      </c>
      <c r="E240" s="74">
        <f>VLOOKUP($A240,GapMeasures!$A$2:$LA$3000,MATCH(E$2,GapMeasures!$A$2:$LA$2,0),FALSE)</f>
        <v>-2.2386258029828809</v>
      </c>
      <c r="F240" s="74">
        <f>VLOOKUP($A240,InflationMeasures!$A$2:$LN$3000,MATCH(F$2,InflationMeasures!$A$2:$LN$2,0),FALSE)</f>
        <v>1.5872172138118756</v>
      </c>
      <c r="G240" s="23">
        <v>41774</v>
      </c>
      <c r="H240" s="22">
        <f t="shared" si="3"/>
        <v>1.0802129192263727</v>
      </c>
      <c r="I240" s="22">
        <f>VLOOKUP($A240,FedFundsRates!$A$2:$MM$3000,MATCH("FedFundsRate",FedFundsRates!$A$2:$MM$2,0),FALSE)</f>
        <v>9.3333333333333338E-2</v>
      </c>
    </row>
    <row r="241" spans="1:9" x14ac:dyDescent="0.3">
      <c r="A241" s="1">
        <v>41866</v>
      </c>
      <c r="B241" s="74">
        <f>VLOOKUP($A241,FedFundsRates!$A$2:$MM$3000,MATCH(B$2,FedFundsRates!$A$2:$MM$2,0),FALSE)</f>
        <v>9.3333333333333338E-2</v>
      </c>
      <c r="C241" s="74">
        <f>VLOOKUP($A241,NaturalRateMeasures!$A$2:$MK$3000,MATCH(C$2,NaturalRateMeasures!$A$2:$MK$2,0),FALSE)</f>
        <v>0.93210000000000004</v>
      </c>
      <c r="D241" s="74">
        <f>VLOOKUP($A241,InflationTargetMeasures!$A$2:$MM$3000,MATCH(D$2,InflationTargetMeasures!$A$2:$MM$2,0),FALSE)</f>
        <v>2</v>
      </c>
      <c r="E241" s="74">
        <f>VLOOKUP($A241,GapMeasures!$A$2:$LA$3000,MATCH(E$2,GapMeasures!$A$2:$LA$2,0),FALSE)</f>
        <v>-1.5290935457153101</v>
      </c>
      <c r="F241" s="74">
        <f>VLOOKUP($A241,InflationMeasures!$A$2:$LN$3000,MATCH(F$2,InflationMeasures!$A$2:$LN$2,0),FALSE)</f>
        <v>1.5682910816019691</v>
      </c>
      <c r="G241" s="23">
        <v>41866</v>
      </c>
      <c r="H241" s="22">
        <f t="shared" si="3"/>
        <v>1.5199898495452988</v>
      </c>
      <c r="I241" s="22">
        <f>VLOOKUP($A241,FedFundsRates!$A$2:$MM$3000,MATCH("FedFundsRate",FedFundsRates!$A$2:$MM$2,0),FALSE)</f>
        <v>9.0000000000000011E-2</v>
      </c>
    </row>
    <row r="242" spans="1:9" x14ac:dyDescent="0.3">
      <c r="A242" s="1">
        <v>41958</v>
      </c>
      <c r="B242" s="74">
        <f>VLOOKUP($A242,FedFundsRates!$A$2:$MM$3000,MATCH(B$2,FedFundsRates!$A$2:$MM$2,0),FALSE)</f>
        <v>9.0000000000000011E-2</v>
      </c>
      <c r="C242" s="74">
        <f>VLOOKUP($A242,NaturalRateMeasures!$A$2:$MK$3000,MATCH(C$2,NaturalRateMeasures!$A$2:$MK$2,0),FALSE)</f>
        <v>0.8407</v>
      </c>
      <c r="D242" s="74">
        <f>VLOOKUP($A242,InflationTargetMeasures!$A$2:$MM$3000,MATCH(D$2,InflationTargetMeasures!$A$2:$MM$2,0),FALSE)</f>
        <v>2</v>
      </c>
      <c r="E242" s="74">
        <f>VLOOKUP($A242,GapMeasures!$A$2:$LA$3000,MATCH(E$2,GapMeasures!$A$2:$LA$2,0),FALSE)</f>
        <v>-1.5175311634739077</v>
      </c>
      <c r="F242" s="74">
        <f>VLOOKUP($A242,InflationMeasures!$A$2:$LN$3000,MATCH(F$2,InflationMeasures!$A$2:$LN$2,0),FALSE)</f>
        <v>1.4054954555998478</v>
      </c>
      <c r="G242" s="23">
        <v>41958</v>
      </c>
      <c r="H242" s="22">
        <f t="shared" si="3"/>
        <v>1.1901776016628178</v>
      </c>
      <c r="I242" s="22">
        <f>VLOOKUP($A242,FedFundsRates!$A$2:$MM$3000,MATCH("FedFundsRate",FedFundsRates!$A$2:$MM$2,0),FALSE)</f>
        <v>9.9999999999999992E-2</v>
      </c>
    </row>
    <row r="243" spans="1:9" x14ac:dyDescent="0.3">
      <c r="A243" s="1">
        <v>42050</v>
      </c>
      <c r="B243" s="74">
        <f>VLOOKUP($A243,FedFundsRates!$A$2:$MM$3000,MATCH(B$2,FedFundsRates!$A$2:$MM$2,0),FALSE)</f>
        <v>9.9999999999999992E-2</v>
      </c>
      <c r="C243" s="74">
        <f>VLOOKUP($A243,NaturalRateMeasures!$A$2:$MK$3000,MATCH(C$2,NaturalRateMeasures!$A$2:$MK$2,0),FALSE)</f>
        <v>0.87849999999999995</v>
      </c>
      <c r="D243" s="74">
        <f>VLOOKUP($A243,InflationTargetMeasures!$A$2:$MM$3000,MATCH(D$2,InflationTargetMeasures!$A$2:$MM$2,0),FALSE)</f>
        <v>2</v>
      </c>
      <c r="E243" s="74">
        <f>VLOOKUP($A243,GapMeasures!$A$2:$LA$3000,MATCH(E$2,GapMeasures!$A$2:$LA$2,0),FALSE)</f>
        <v>-1.1261896576237995</v>
      </c>
      <c r="F243" s="74">
        <f>VLOOKUP($A243,InflationMeasures!$A$2:$LN$3000,MATCH(F$2,InflationMeasures!$A$2:$LN$2,0),FALSE)</f>
        <v>1.2560305231183122</v>
      </c>
      <c r="G243" s="23">
        <v>42050</v>
      </c>
      <c r="H243" s="22">
        <f t="shared" si="3"/>
        <v>1.1994509558655684</v>
      </c>
      <c r="I243" s="22">
        <f>VLOOKUP($A243,FedFundsRates!$A$2:$MM$3000,MATCH("FedFundsRate",FedFundsRates!$A$2:$MM$2,0),FALSE)</f>
        <v>0.11</v>
      </c>
    </row>
    <row r="244" spans="1:9" x14ac:dyDescent="0.3">
      <c r="A244" s="1">
        <v>42139</v>
      </c>
      <c r="B244" s="74">
        <f>VLOOKUP($A244,FedFundsRates!$A$2:$MM$3000,MATCH(B$2,FedFundsRates!$A$2:$MM$2,0),FALSE)</f>
        <v>0.11</v>
      </c>
      <c r="C244" s="74">
        <f>VLOOKUP($A244,NaturalRateMeasures!$A$2:$MK$3000,MATCH(C$2,NaturalRateMeasures!$A$2:$MK$2,0),FALSE)</f>
        <v>1.0784</v>
      </c>
      <c r="D244" s="74">
        <f>VLOOKUP($A244,InflationTargetMeasures!$A$2:$MM$3000,MATCH(D$2,InflationTargetMeasures!$A$2:$MM$2,0),FALSE)</f>
        <v>2</v>
      </c>
      <c r="E244" s="74">
        <f>VLOOKUP($A244,GapMeasures!$A$2:$LA$3000,MATCH(E$2,GapMeasures!$A$2:$LA$2,0),FALSE)</f>
        <v>-1.0146905914455207</v>
      </c>
      <c r="F244" s="74">
        <f>VLOOKUP($A244,InflationMeasures!$A$2:$LN$3000,MATCH(F$2,InflationMeasures!$A$2:$LN$2,0),FALSE)</f>
        <v>1.2641669370114128</v>
      </c>
      <c r="G244" s="23">
        <v>42139</v>
      </c>
      <c r="H244" s="22">
        <f t="shared" si="3"/>
        <v>1.467305109794359</v>
      </c>
      <c r="I244" s="22">
        <f>VLOOKUP($A244,FedFundsRates!$A$2:$MM$3000,MATCH("FedFundsRate",FedFundsRates!$A$2:$MM$2,0),FALSE)</f>
        <v>0.12333333333333334</v>
      </c>
    </row>
    <row r="245" spans="1:9" x14ac:dyDescent="0.3">
      <c r="A245" s="1">
        <v>42231</v>
      </c>
      <c r="B245" s="74">
        <f>VLOOKUP($A245,FedFundsRates!$A$2:$MM$3000,MATCH(B$2,FedFundsRates!$A$2:$MM$2,0),FALSE)</f>
        <v>0.12333333333333334</v>
      </c>
      <c r="C245" s="74">
        <f>VLOOKUP($A245,NaturalRateMeasures!$A$2:$MK$3000,MATCH(C$2,NaturalRateMeasures!$A$2:$MK$2,0),FALSE)</f>
        <v>1.0445</v>
      </c>
      <c r="D245" s="74">
        <f>VLOOKUP($A245,InflationTargetMeasures!$A$2:$MM$3000,MATCH(D$2,InflationTargetMeasures!$A$2:$MM$2,0),FALSE)</f>
        <v>2</v>
      </c>
      <c r="E245" s="74">
        <f>VLOOKUP($A245,GapMeasures!$A$2:$LA$3000,MATCH(E$2,GapMeasures!$A$2:$LA$2,0),FALSE)</f>
        <v>-1.1205655777405761</v>
      </c>
      <c r="F245" s="74">
        <f>VLOOKUP($A245,InflationMeasures!$A$2:$LN$3000,MATCH(F$2,InflationMeasures!$A$2:$LN$2,0),FALSE)</f>
        <v>1.211489339519356</v>
      </c>
      <c r="G245" s="23">
        <v>42231</v>
      </c>
      <c r="H245" s="22">
        <f t="shared" si="3"/>
        <v>1.3014512204087461</v>
      </c>
      <c r="I245" s="22">
        <f>VLOOKUP($A245,FedFundsRates!$A$2:$MM$3000,MATCH("FedFundsRate",FedFundsRates!$A$2:$MM$2,0),FALSE)</f>
        <v>0.13666666666666669</v>
      </c>
    </row>
    <row r="246" spans="1:9" x14ac:dyDescent="0.3">
      <c r="A246" s="1">
        <v>42323</v>
      </c>
      <c r="B246" s="74">
        <f>VLOOKUP($A246,FedFundsRates!$A$2:$MM$3000,MATCH(B$2,FedFundsRates!$A$2:$MM$2,0),FALSE)</f>
        <v>0.13666666666666669</v>
      </c>
      <c r="C246" s="74">
        <f>VLOOKUP($A246,NaturalRateMeasures!$A$2:$MK$3000,MATCH(C$2,NaturalRateMeasures!$A$2:$MK$2,0),FALSE)</f>
        <v>0.97650000000000003</v>
      </c>
      <c r="D246" s="74">
        <f>VLOOKUP($A246,InflationTargetMeasures!$A$2:$MM$3000,MATCH(D$2,InflationTargetMeasures!$A$2:$MM$2,0),FALSE)</f>
        <v>2</v>
      </c>
      <c r="E246" s="74">
        <f>VLOOKUP($A246,GapMeasures!$A$2:$LA$3000,MATCH(E$2,GapMeasures!$A$2:$LA$2,0),FALSE)</f>
        <v>-1.4417586304490593</v>
      </c>
      <c r="F246" s="74">
        <f>VLOOKUP($A246,InflationMeasures!$A$2:$LN$3000,MATCH(F$2,InflationMeasures!$A$2:$LN$2,0),FALSE)</f>
        <v>1.1894983103717172</v>
      </c>
      <c r="G246" s="23">
        <v>42323</v>
      </c>
      <c r="H246" s="22">
        <f t="shared" si="3"/>
        <v>1.0398681503330462</v>
      </c>
      <c r="I246" s="22">
        <f>VLOOKUP($A246,FedFundsRates!$A$2:$MM$3000,MATCH("FedFundsRate",FedFundsRates!$A$2:$MM$2,0),FALSE)</f>
        <v>0.16</v>
      </c>
    </row>
    <row r="247" spans="1:9" x14ac:dyDescent="0.3">
      <c r="A247" s="1">
        <v>42415</v>
      </c>
      <c r="B247" s="74">
        <f>VLOOKUP($A247,FedFundsRates!$A$2:$MM$3000,MATCH(B$2,FedFundsRates!$A$2:$MM$2,0),FALSE)</f>
        <v>0.16</v>
      </c>
      <c r="C247" s="74">
        <f>VLOOKUP($A247,NaturalRateMeasures!$A$2:$MK$3000,MATCH(C$2,NaturalRateMeasures!$A$2:$MK$2,0),FALSE)</f>
        <v>1.1516</v>
      </c>
      <c r="D247" s="74">
        <f>VLOOKUP($A247,InflationTargetMeasures!$A$2:$MM$3000,MATCH(D$2,InflationTargetMeasures!$A$2:$MM$2,0),FALSE)</f>
        <v>2</v>
      </c>
      <c r="E247" s="74">
        <f>VLOOKUP($A247,GapMeasures!$A$2:$LA$3000,MATCH(E$2,GapMeasures!$A$2:$LA$2,0),FALSE)</f>
        <v>-1.3776449957890291</v>
      </c>
      <c r="F247" s="74">
        <f>VLOOKUP($A247,InflationMeasures!$A$2:$LN$3000,MATCH(F$2,InflationMeasures!$A$2:$LN$2,0),FALSE)</f>
        <v>1.442866633449591</v>
      </c>
      <c r="G247" s="23">
        <v>42415</v>
      </c>
      <c r="H247" s="22">
        <f t="shared" si="3"/>
        <v>1.6270774522798721</v>
      </c>
      <c r="I247" s="22">
        <f>VLOOKUP($A247,FedFundsRates!$A$2:$MM$3000,MATCH("FedFundsRate",FedFundsRates!$A$2:$MM$2,0),FALSE)</f>
        <v>0.36000000000000004</v>
      </c>
    </row>
    <row r="248" spans="1:9" x14ac:dyDescent="0.3">
      <c r="A248" s="1">
        <v>42505</v>
      </c>
      <c r="B248" s="74">
        <f>VLOOKUP($A248,FedFundsRates!$A$2:$MM$3000,MATCH(B$2,FedFundsRates!$A$2:$MM$2,0),FALSE)</f>
        <v>0.36000000000000004</v>
      </c>
      <c r="C248" s="74">
        <f>VLOOKUP($A248,NaturalRateMeasures!$A$2:$MK$3000,MATCH(C$2,NaturalRateMeasures!$A$2:$MK$2,0),FALSE)</f>
        <v>1.2516</v>
      </c>
      <c r="D248" s="74">
        <f>VLOOKUP($A248,InflationTargetMeasures!$A$2:$MM$3000,MATCH(D$2,InflationTargetMeasures!$A$2:$MM$2,0),FALSE)</f>
        <v>2</v>
      </c>
      <c r="E248" s="74">
        <f>VLOOKUP($A248,GapMeasures!$A$2:$LA$3000,MATCH(E$2,GapMeasures!$A$2:$LA$2,0),FALSE)</f>
        <v>-1.5644463002254998</v>
      </c>
      <c r="F248" s="74">
        <f>VLOOKUP($A248,InflationMeasures!$A$2:$LN$3000,MATCH(F$2,InflationMeasures!$A$2:$LN$2,0),FALSE)</f>
        <v>1.547046969462107</v>
      </c>
      <c r="G248" s="23">
        <v>42505</v>
      </c>
      <c r="H248" s="22">
        <f t="shared" si="3"/>
        <v>1.7899473040804104</v>
      </c>
      <c r="I248" s="22">
        <f>VLOOKUP($A248,FedFundsRates!$A$2:$MM$3000,MATCH("FedFundsRate",FedFundsRates!$A$2:$MM$2,0),FALSE)</f>
        <v>0.37333333333333335</v>
      </c>
    </row>
    <row r="249" spans="1:9" x14ac:dyDescent="0.3">
      <c r="A249" s="1">
        <v>42597</v>
      </c>
      <c r="B249" s="74">
        <f>VLOOKUP($A249,FedFundsRates!$A$2:$MM$3000,MATCH(B$2,FedFundsRates!$A$2:$MM$2,0),FALSE)</f>
        <v>0.37333333333333335</v>
      </c>
      <c r="C249" s="74">
        <f>VLOOKUP($A249,NaturalRateMeasures!$A$2:$MK$3000,MATCH(C$2,NaturalRateMeasures!$A$2:$MK$2,0),FALSE)</f>
        <v>1.2789999999999999</v>
      </c>
      <c r="D249" s="74">
        <f>VLOOKUP($A249,InflationTargetMeasures!$A$2:$MM$3000,MATCH(D$2,InflationTargetMeasures!$A$2:$MM$2,0),FALSE)</f>
        <v>2</v>
      </c>
      <c r="E249" s="74">
        <f>VLOOKUP($A249,GapMeasures!$A$2:$LA$3000,MATCH(E$2,GapMeasures!$A$2:$LA$2,0),FALSE)</f>
        <v>-1.3655496026310556</v>
      </c>
      <c r="F249" s="74">
        <f>VLOOKUP($A249,InflationMeasures!$A$2:$LN$3000,MATCH(F$2,InflationMeasures!$A$2:$LN$2,0),FALSE)</f>
        <v>1.6605375114599807</v>
      </c>
      <c r="G249" s="23">
        <v>42597</v>
      </c>
      <c r="H249" s="22">
        <f t="shared" si="3"/>
        <v>2.0870314658744431</v>
      </c>
      <c r="I249" s="22">
        <f>VLOOKUP($A249,FedFundsRates!$A$2:$MM$3000,MATCH("FedFundsRate",FedFundsRates!$A$2:$MM$2,0),FALSE)</f>
        <v>0.39666666666666667</v>
      </c>
    </row>
    <row r="250" spans="1:9" x14ac:dyDescent="0.3">
      <c r="A250" s="1">
        <v>42689</v>
      </c>
      <c r="B250" s="74">
        <f>VLOOKUP($A250,FedFundsRates!$A$2:$MM$3000,MATCH(B$2,FedFundsRates!$A$2:$MM$2,0),FALSE)</f>
        <v>0.39666666666666667</v>
      </c>
      <c r="C250" s="74">
        <f>VLOOKUP($A250,NaturalRateMeasures!$A$2:$MK$3000,MATCH(C$2,NaturalRateMeasures!$A$2:$MK$2,0),FALSE)</f>
        <v>1.2330000000000001</v>
      </c>
      <c r="D250" s="74">
        <f>VLOOKUP($A250,InflationTargetMeasures!$A$2:$MM$3000,MATCH(D$2,InflationTargetMeasures!$A$2:$MM$2,0),FALSE)</f>
        <v>2</v>
      </c>
      <c r="E250" s="74">
        <f>VLOOKUP($A250,GapMeasures!$A$2:$LA$3000,MATCH(E$2,GapMeasures!$A$2:$LA$2,0),FALSE)</f>
        <v>-1.3134178867799613</v>
      </c>
      <c r="F250" s="74">
        <f>VLOOKUP($A250,InflationMeasures!$A$2:$LN$3000,MATCH(F$2,InflationMeasures!$A$2:$LN$2,0),FALSE)</f>
        <v>1.7560805187065265</v>
      </c>
      <c r="G250" s="23">
        <v>42689</v>
      </c>
      <c r="H250" s="22">
        <f t="shared" si="3"/>
        <v>2.2104118346698094</v>
      </c>
      <c r="I250" s="22">
        <f>VLOOKUP($A250,FedFundsRates!$A$2:$MM$3000,MATCH("FedFundsRate",FedFundsRates!$A$2:$MM$2,0),FALSE)</f>
        <v>0.45</v>
      </c>
    </row>
    <row r="251" spans="1:9" x14ac:dyDescent="0.3">
      <c r="A251" s="1">
        <v>42781</v>
      </c>
      <c r="B251" s="74">
        <f>VLOOKUP($A251,FedFundsRates!$A$2:$MM$3000,MATCH(B$2,FedFundsRates!$A$2:$MM$2,0),FALSE)</f>
        <v>0.45</v>
      </c>
      <c r="C251" s="74">
        <f>VLOOKUP($A251,NaturalRateMeasures!$A$2:$MK$3000,MATCH(C$2,NaturalRateMeasures!$A$2:$MK$2,0),FALSE)</f>
        <v>1.2693000000000001</v>
      </c>
      <c r="D251" s="74">
        <f>VLOOKUP($A251,InflationTargetMeasures!$A$2:$MM$3000,MATCH(D$2,InflationTargetMeasures!$A$2:$MM$2,0),FALSE)</f>
        <v>2</v>
      </c>
      <c r="E251" s="74">
        <f>VLOOKUP($A251,GapMeasures!$A$2:$LA$3000,MATCH(E$2,GapMeasures!$A$2:$LA$2,0),FALSE)</f>
        <v>-1.3249965374150039</v>
      </c>
      <c r="F251" s="74">
        <f>VLOOKUP($A251,InflationMeasures!$A$2:$LN$3000,MATCH(F$2,InflationMeasures!$A$2:$LN$2,0),FALSE)</f>
        <v>1.8030002251192112</v>
      </c>
      <c r="G251" s="23">
        <v>42781</v>
      </c>
      <c r="H251" s="22">
        <f t="shared" si="3"/>
        <v>2.3113020689713153</v>
      </c>
      <c r="I251" s="22">
        <f>VLOOKUP($A251,FedFundsRates!$A$2:$MM$3000,MATCH("FedFundsRate",FedFundsRates!$A$2:$MM$2,0),FALSE)</f>
        <v>0.70000000000000007</v>
      </c>
    </row>
    <row r="252" spans="1:9" x14ac:dyDescent="0.3">
      <c r="A252" s="1">
        <v>42870</v>
      </c>
      <c r="B252" s="74">
        <f>VLOOKUP($A252,FedFundsRates!$A$2:$MM$3000,MATCH(B$2,FedFundsRates!$A$2:$MM$2,0),FALSE)</f>
        <v>0.70000000000000007</v>
      </c>
      <c r="C252" s="74">
        <f>VLOOKUP($A252,NaturalRateMeasures!$A$2:$MK$3000,MATCH(C$2,NaturalRateMeasures!$A$2:$MK$2,0),FALSE)</f>
        <v>1.1859999999999999</v>
      </c>
      <c r="D252" s="74">
        <f>VLOOKUP($A252,InflationTargetMeasures!$A$2:$MM$3000,MATCH(D$2,InflationTargetMeasures!$A$2:$MM$2,0),FALSE)</f>
        <v>2</v>
      </c>
      <c r="E252" s="74">
        <f>VLOOKUP($A252,GapMeasures!$A$2:$LA$3000,MATCH(E$2,GapMeasures!$A$2:$LA$2,0),FALSE)</f>
        <v>-1.2629862721367029</v>
      </c>
      <c r="F252" s="74">
        <f>VLOOKUP($A252,InflationMeasures!$A$2:$LN$3000,MATCH(F$2,InflationMeasures!$A$2:$LN$2,0),FALSE)</f>
        <v>1.5865746677250492</v>
      </c>
      <c r="G252" s="23">
        <v>42870</v>
      </c>
      <c r="H252" s="22">
        <f t="shared" si="3"/>
        <v>1.9343688655192222</v>
      </c>
      <c r="I252" s="22">
        <f>VLOOKUP($A252,FedFundsRates!$A$2:$MM$3000,MATCH("FedFundsRate",FedFundsRates!$A$2:$MM$2,0),FALSE)</f>
        <v>0.95000000000000007</v>
      </c>
    </row>
    <row r="253" spans="1:9" x14ac:dyDescent="0.3">
      <c r="A253" s="1">
        <v>42962</v>
      </c>
      <c r="B253" s="74">
        <f>VLOOKUP($A253,FedFundsRates!$A$2:$MM$3000,MATCH(B$2,FedFundsRates!$A$2:$MM$2,0),FALSE)</f>
        <v>0.95000000000000007</v>
      </c>
      <c r="C253" s="74">
        <f>VLOOKUP($A253,NaturalRateMeasures!$A$2:$MK$3000,MATCH(C$2,NaturalRateMeasures!$A$2:$MK$2,0),FALSE)</f>
        <v>1.2234</v>
      </c>
      <c r="D253" s="74">
        <f>VLOOKUP($A253,InflationTargetMeasures!$A$2:$MM$3000,MATCH(D$2,InflationTargetMeasures!$A$2:$MM$2,0),FALSE)</f>
        <v>2</v>
      </c>
      <c r="E253" s="74">
        <f>VLOOKUP($A253,GapMeasures!$A$2:$LA$3000,MATCH(E$2,GapMeasures!$A$2:$LA$2,0),FALSE)</f>
        <v>-0.97687325977435335</v>
      </c>
      <c r="F253" s="74">
        <f>VLOOKUP($A253,InflationMeasures!$A$2:$LN$3000,MATCH(F$2,InflationMeasures!$A$2:$LN$2,0),FALSE)</f>
        <v>1.4530494786653136</v>
      </c>
      <c r="G253" s="23">
        <v>42962</v>
      </c>
      <c r="H253" s="22">
        <f t="shared" si="3"/>
        <v>1.9145375881107936</v>
      </c>
      <c r="I253" s="22">
        <f>VLOOKUP($A253,FedFundsRates!$A$2:$MM$3000,MATCH("FedFundsRate",FedFundsRates!$A$2:$MM$2,0),FALSE)</f>
        <v>1.1533333333333331</v>
      </c>
    </row>
    <row r="254" spans="1:9" x14ac:dyDescent="0.3">
      <c r="A254" s="1">
        <v>43054</v>
      </c>
      <c r="B254" s="74">
        <f>VLOOKUP($A254,FedFundsRates!$A$2:$MM$3000,MATCH(B$2,FedFundsRates!$A$2:$MM$2,0),FALSE)</f>
        <v>1.1533333333333331</v>
      </c>
      <c r="C254" s="74">
        <f>VLOOKUP($A254,NaturalRateMeasures!$A$2:$MK$3000,MATCH(C$2,NaturalRateMeasures!$A$2:$MK$2,0),FALSE)</f>
        <v>1.4186000000000001</v>
      </c>
      <c r="D254" s="74">
        <f>VLOOKUP($A254,InflationTargetMeasures!$A$2:$MM$3000,MATCH(D$2,InflationTargetMeasures!$A$2:$MM$2,0),FALSE)</f>
        <v>2</v>
      </c>
      <c r="E254" s="74">
        <f>VLOOKUP($A254,GapMeasures!$A$2:$LA$3000,MATCH(E$2,GapMeasures!$A$2:$LA$2,0),FALSE)</f>
        <v>-0.35894602654701729</v>
      </c>
      <c r="F254" s="74">
        <f>VLOOKUP($A254,InflationMeasures!$A$2:$LN$3000,MATCH(F$2,InflationMeasures!$A$2:$LN$2,0),FALSE)</f>
        <v>1.5551157248454794</v>
      </c>
      <c r="G254" s="23">
        <v>43054</v>
      </c>
      <c r="H254" s="22">
        <f t="shared" si="3"/>
        <v>2.5718005739947105</v>
      </c>
      <c r="I254" s="22">
        <f>VLOOKUP($A254,FedFundsRates!$A$2:$MM$3000,MATCH("FedFundsRate",FedFundsRates!$A$2:$MM$2,0),FALSE)</f>
        <v>1.2033333333333331</v>
      </c>
    </row>
    <row r="255" spans="1:9" x14ac:dyDescent="0.3">
      <c r="A255" s="1">
        <v>43146</v>
      </c>
      <c r="B255" s="74">
        <f>VLOOKUP($A255,FedFundsRates!$A$2:$MM$3000,MATCH(B$2,FedFundsRates!$A$2:$MM$2,0),FALSE)</f>
        <v>1.2033333333333331</v>
      </c>
      <c r="C255" s="74">
        <f>VLOOKUP($A255,NaturalRateMeasures!$A$2:$MK$3000,MATCH(C$2,NaturalRateMeasures!$A$2:$MK$2,0),FALSE)</f>
        <v>1.5618000000000001</v>
      </c>
      <c r="D255" s="74">
        <f>VLOOKUP($A255,InflationTargetMeasures!$A$2:$MM$3000,MATCH(D$2,InflationTargetMeasures!$A$2:$MM$2,0),FALSE)</f>
        <v>2</v>
      </c>
      <c r="E255" s="74">
        <f>VLOOKUP($A255,GapMeasures!$A$2:$LA$3000,MATCH(E$2,GapMeasures!$A$2:$LA$2,0),FALSE)</f>
        <v>-5.4149447669538255E-2</v>
      </c>
      <c r="F255" s="74">
        <f>VLOOKUP($A255,InflationMeasures!$A$2:$LN$3000,MATCH(F$2,InflationMeasures!$A$2:$LN$2,0),FALSE)</f>
        <v>1.7288517208105425</v>
      </c>
      <c r="G255" s="23">
        <v>43146</v>
      </c>
      <c r="H255" s="22">
        <f t="shared" si="3"/>
        <v>3.1280028573810443</v>
      </c>
      <c r="I255" s="22">
        <f>VLOOKUP($A255,FedFundsRates!$A$2:$MM$3000,MATCH("FedFundsRate",FedFundsRates!$A$2:$MM$2,0),FALSE)</f>
        <v>1.4466666666666665</v>
      </c>
    </row>
    <row r="256" spans="1:9" x14ac:dyDescent="0.3">
      <c r="A256" s="1">
        <v>43235</v>
      </c>
      <c r="B256" s="74">
        <f>VLOOKUP($A256,FedFundsRates!$A$2:$MM$3000,MATCH(B$2,FedFundsRates!$A$2:$MM$2,0),FALSE)</f>
        <v>1.4466666666666665</v>
      </c>
      <c r="C256" s="74">
        <f>VLOOKUP($A256,NaturalRateMeasures!$A$2:$MK$3000,MATCH(C$2,NaturalRateMeasures!$A$2:$MK$2,0),FALSE)</f>
        <v>1.5512999999999999</v>
      </c>
      <c r="D256" s="74">
        <f>VLOOKUP($A256,InflationTargetMeasures!$A$2:$MM$3000,MATCH(D$2,InflationTargetMeasures!$A$2:$MM$2,0),FALSE)</f>
        <v>2</v>
      </c>
      <c r="E256" s="74">
        <f>VLOOKUP($A256,GapMeasures!$A$2:$LA$3000,MATCH(E$2,GapMeasures!$A$2:$LA$2,0),FALSE)</f>
        <v>-3.6353572903248366E-2</v>
      </c>
      <c r="F256" s="74">
        <f>VLOOKUP($A256,InflationMeasures!$A$2:$LN$3000,MATCH(F$2,InflationMeasures!$A$2:$LN$2,0),FALSE)</f>
        <v>1.9334608950020593</v>
      </c>
      <c r="G256" s="23">
        <v>43235</v>
      </c>
      <c r="H256" s="22">
        <f t="shared" si="3"/>
        <v>3.4333145560514646</v>
      </c>
      <c r="I256" s="22">
        <f>VLOOKUP($A256,FedFundsRates!$A$2:$MM$3000,MATCH("FedFundsRate",FedFundsRates!$A$2:$MM$2,0),FALSE)</f>
        <v>1.7366666666666666</v>
      </c>
    </row>
    <row r="257" spans="1:9" x14ac:dyDescent="0.3">
      <c r="A257" s="1">
        <v>43327</v>
      </c>
      <c r="B257" s="74">
        <f>VLOOKUP($A257,FedFundsRates!$A$2:$MM$3000,MATCH(B$2,FedFundsRates!$A$2:$MM$2,0),FALSE)</f>
        <v>1.7366666666666666</v>
      </c>
      <c r="C257" s="74">
        <f>VLOOKUP($A257,NaturalRateMeasures!$A$2:$MK$3000,MATCH(C$2,NaturalRateMeasures!$A$2:$MK$2,0),FALSE)</f>
        <v>1.4834000000000001</v>
      </c>
      <c r="D257" s="74">
        <f>VLOOKUP($A257,InflationTargetMeasures!$A$2:$MM$3000,MATCH(D$2,InflationTargetMeasures!$A$2:$MM$2,0),FALSE)</f>
        <v>2</v>
      </c>
      <c r="E257" s="74">
        <f>VLOOKUP($A257,GapMeasures!$A$2:$LA$3000,MATCH(E$2,GapMeasures!$A$2:$LA$2,0),FALSE)</f>
        <v>7.1955152792665275E-2</v>
      </c>
      <c r="F257" s="74">
        <f>VLOOKUP($A257,InflationMeasures!$A$2:$LN$3000,MATCH(F$2,InflationMeasures!$A$2:$LN$2,0),FALSE)</f>
        <v>1.9506007610638809</v>
      </c>
      <c r="G257" s="23">
        <v>43327</v>
      </c>
      <c r="H257" s="22">
        <f t="shared" si="3"/>
        <v>3.4452787179921542</v>
      </c>
      <c r="I257" s="22">
        <f>VLOOKUP($A257,FedFundsRates!$A$2:$MM$3000,MATCH("FedFundsRate",FedFundsRates!$A$2:$MM$2,0),FALSE)</f>
        <v>1.9233333333333331</v>
      </c>
    </row>
    <row r="258" spans="1:9" x14ac:dyDescent="0.3">
      <c r="A258" s="1">
        <v>43419</v>
      </c>
      <c r="B258" s="74">
        <f>VLOOKUP($A258,FedFundsRates!$A$2:$MM$3000,MATCH(B$2,FedFundsRates!$A$2:$MM$2,0),FALSE)</f>
        <v>1.9233333333333331</v>
      </c>
      <c r="C258" s="74">
        <f>VLOOKUP($A258,NaturalRateMeasures!$A$2:$MK$3000,MATCH(C$2,NaturalRateMeasures!$A$2:$MK$2,0),FALSE)</f>
        <v>1.4549000000000001</v>
      </c>
      <c r="D258" s="74">
        <f>VLOOKUP($A258,InflationTargetMeasures!$A$2:$MM$3000,MATCH(D$2,InflationTargetMeasures!$A$2:$MM$2,0),FALSE)</f>
        <v>2</v>
      </c>
      <c r="E258" s="74">
        <f>VLOOKUP($A258,GapMeasures!$A$2:$LA$3000,MATCH(E$2,GapMeasures!$A$2:$LA$2,0),FALSE)</f>
        <v>-0.30577606980535887</v>
      </c>
      <c r="F258" s="74">
        <f>VLOOKUP($A258,InflationMeasures!$A$2:$LN$3000,MATCH(F$2,InflationMeasures!$A$2:$LN$2,0),FALSE)</f>
        <v>1.9727945270861635</v>
      </c>
      <c r="G258" s="23">
        <v>43419</v>
      </c>
      <c r="H258" s="22">
        <f t="shared" si="3"/>
        <v>3.2612037557265663</v>
      </c>
      <c r="I258" s="22">
        <f>VLOOKUP($A258,FedFundsRates!$A$2:$MM$3000,MATCH("FedFundsRate",FedFundsRates!$A$2:$MM$2,0),FALSE)</f>
        <v>2.2200000000000002</v>
      </c>
    </row>
    <row r="259" spans="1:9" x14ac:dyDescent="0.3">
      <c r="A259" s="1">
        <v>43511</v>
      </c>
      <c r="B259" s="74">
        <f>VLOOKUP($A259,FedFundsRates!$A$2:$MM$3000,MATCH(B$2,FedFundsRates!$A$2:$MM$2,0),FALSE)</f>
        <v>2.2200000000000002</v>
      </c>
      <c r="C259" s="74">
        <f>VLOOKUP($A259,NaturalRateMeasures!$A$2:$MK$3000,MATCH(C$2,NaturalRateMeasures!$A$2:$MK$2,0),FALSE)</f>
        <v>1.4965999999999999</v>
      </c>
      <c r="D259" s="74">
        <f>VLOOKUP($A259,InflationTargetMeasures!$A$2:$MM$3000,MATCH(D$2,InflationTargetMeasures!$A$2:$MM$2,0),FALSE)</f>
        <v>2</v>
      </c>
      <c r="E259" s="74">
        <f>VLOOKUP($A259,GapMeasures!$A$2:$LA$3000,MATCH(E$2,GapMeasures!$A$2:$LA$2,0),FALSE)</f>
        <v>-0.21145797423110638</v>
      </c>
      <c r="F259" s="74">
        <f>VLOOKUP($A259,InflationMeasures!$A$2:$LN$3000,MATCH(F$2,InflationMeasures!$A$2:$LN$2,0),FALSE)</f>
        <v>1.7350407082444175</v>
      </c>
      <c r="G259" s="23">
        <v>43511</v>
      </c>
      <c r="H259" s="22">
        <f t="shared" si="3"/>
        <v>2.9934320752510728</v>
      </c>
      <c r="I259" s="22">
        <f>VLOOKUP($A259,FedFundsRates!$A$2:$MM$3000,MATCH("FedFundsRate",FedFundsRates!$A$2:$MM$2,0),FALSE)</f>
        <v>2.4033333333333333</v>
      </c>
    </row>
    <row r="260" spans="1:9" x14ac:dyDescent="0.3">
      <c r="A260" s="1">
        <v>43600</v>
      </c>
      <c r="B260" s="74">
        <f>VLOOKUP($A260,FedFundsRates!$A$2:$MM$3000,MATCH(B$2,FedFundsRates!$A$2:$MM$2,0),FALSE)</f>
        <v>2.4033333333333333</v>
      </c>
      <c r="C260" s="74">
        <f>VLOOKUP($A260,NaturalRateMeasures!$A$2:$MK$3000,MATCH(C$2,NaturalRateMeasures!$A$2:$MK$2,0),FALSE)</f>
        <v>1.6229</v>
      </c>
      <c r="D260" s="74">
        <f>VLOOKUP($A260,InflationTargetMeasures!$A$2:$MM$3000,MATCH(D$2,InflationTargetMeasures!$A$2:$MM$2,0),FALSE)</f>
        <v>2</v>
      </c>
      <c r="E260" s="74">
        <f>VLOOKUP($A260,GapMeasures!$A$2:$LA$3000,MATCH(E$2,GapMeasures!$A$2:$LA$2,0),FALSE)</f>
        <v>9.2557467588857981E-2</v>
      </c>
      <c r="F260" s="74">
        <f>VLOOKUP($A260,InflationMeasures!$A$2:$LN$3000,MATCH(F$2,InflationMeasures!$A$2:$LN$2,0),FALSE)</f>
        <v>1.6186573104932434</v>
      </c>
      <c r="G260" s="23">
        <v>43600</v>
      </c>
      <c r="H260" s="22">
        <f t="shared" si="3"/>
        <v>3.0971646995342939</v>
      </c>
      <c r="I260" s="22">
        <f>VLOOKUP($A260,FedFundsRates!$A$2:$MM$3000,MATCH("FedFundsRate",FedFundsRates!$A$2:$MM$2,0),FALSE)</f>
        <v>2.3966666666666669</v>
      </c>
    </row>
    <row r="261" spans="1:9" x14ac:dyDescent="0.3">
      <c r="A261" s="1">
        <v>43692</v>
      </c>
      <c r="B261" s="74">
        <f>VLOOKUP($A261,FedFundsRates!$A$2:$MM$3000,MATCH(B$2,FedFundsRates!$A$2:$MM$2,0),FALSE)</f>
        <v>2.3966666666666669</v>
      </c>
      <c r="C261" s="74">
        <f>VLOOKUP($A261,NaturalRateMeasures!$A$2:$MK$3000,MATCH(C$2,NaturalRateMeasures!$A$2:$MK$2,0),FALSE)</f>
        <v>1.7319</v>
      </c>
      <c r="D261" s="74">
        <f>VLOOKUP($A261,InflationTargetMeasures!$A$2:$MM$3000,MATCH(D$2,InflationTargetMeasures!$A$2:$MM$2,0),FALSE)</f>
        <v>2</v>
      </c>
      <c r="E261" s="74">
        <f>VLOOKUP($A261,GapMeasures!$A$2:$LA$3000,MATCH(E$2,GapMeasures!$A$2:$LA$2,0),FALSE)</f>
        <v>0.73320125034924166</v>
      </c>
      <c r="F261" s="74">
        <f>VLOOKUP($A261,InflationMeasures!$A$2:$LN$3000,MATCH(F$2,InflationMeasures!$A$2:$LN$2,0),FALSE)</f>
        <v>1.6722833966848372</v>
      </c>
      <c r="G261" s="23">
        <v>43692</v>
      </c>
      <c r="H261" s="22">
        <f t="shared" ref="H261" si="4">$L$29*B261 + (1-$L$29)*(C261+D261+1.5*(F261-D261)+$L$31*E261)</f>
        <v>3.6069257202018767</v>
      </c>
      <c r="I261" s="22">
        <f>VLOOKUP($A261,FedFundsRates!$A$2:$MM$3000,MATCH("FedFundsRate",FedFundsRates!$A$2:$MM$2,0),FALSE)</f>
        <v>2.19</v>
      </c>
    </row>
    <row r="262" spans="1:9" x14ac:dyDescent="0.3">
      <c r="A262" s="1">
        <v>43784</v>
      </c>
      <c r="B262" s="74">
        <f>VLOOKUP($A262,FedFundsRates!$A$2:$MM$3000,MATCH(B$2,FedFundsRates!$A$2:$MM$2,0),FALSE)</f>
        <v>2.19</v>
      </c>
      <c r="C262" s="74">
        <f>VLOOKUP($A262,NaturalRateMeasures!$A$2:$MK$3000,MATCH(C$2,NaturalRateMeasures!$A$2:$MK$2,0),FALSE)</f>
        <v>1.7387999999999999</v>
      </c>
      <c r="D262" s="74">
        <f>VLOOKUP($A262,InflationTargetMeasures!$A$2:$MM$3000,MATCH(D$2,InflationTargetMeasures!$A$2:$MM$2,0),FALSE)</f>
        <v>2</v>
      </c>
      <c r="E262" s="74">
        <f>VLOOKUP($A262,GapMeasures!$A$2:$LA$3000,MATCH(E$2,GapMeasures!$A$2:$LA$2,0),FALSE)</f>
        <v>0.9057055864069613</v>
      </c>
      <c r="F262" s="74">
        <f>VLOOKUP($A262,InflationMeasures!$A$2:$LN$3000,MATCH(F$2,InflationMeasures!$A$2:$LN$2,0),FALSE)</f>
        <v>1.5553085264061073</v>
      </c>
      <c r="G262" s="23">
        <v>43784</v>
      </c>
      <c r="H262" s="22">
        <f t="shared" ref="H262" si="5">$L$29*B262 + (1-$L$29)*(C262+D262+1.5*(F262-D262)+$L$31*E262)</f>
        <v>3.5246155828126415</v>
      </c>
      <c r="I262" s="22">
        <f>VLOOKUP($A262,FedFundsRates!$A$2:$MM$3000,MATCH("FedFundsRate",FedFundsRates!$A$2:$MM$2,0),FALSE)</f>
        <v>1.6433333333333333</v>
      </c>
    </row>
    <row r="263" spans="1:9" x14ac:dyDescent="0.3">
      <c r="A263" s="1">
        <v>43876</v>
      </c>
      <c r="B263" s="74">
        <f>VLOOKUP($A263,FedFundsRates!$A$2:$MM$3000,MATCH(B$2,FedFundsRates!$A$2:$MM$2,0),FALSE)</f>
        <v>1.6433333333333333</v>
      </c>
      <c r="C263" s="74">
        <f>VLOOKUP($A263,NaturalRateMeasures!$A$2:$MK$3000,MATCH(C$2,NaturalRateMeasures!$A$2:$MK$2,0),FALSE)</f>
        <v>1.7196</v>
      </c>
      <c r="D263" s="74">
        <f>VLOOKUP($A263,InflationTargetMeasures!$A$2:$MM$3000,MATCH(D$2,InflationTargetMeasures!$A$2:$MM$2,0),FALSE)</f>
        <v>2</v>
      </c>
      <c r="E263" s="74">
        <f>VLOOKUP($A263,GapMeasures!$A$2:$LA$3000,MATCH(E$2,GapMeasures!$A$2:$LA$2,0),FALSE)</f>
        <v>-0.9155029179378299</v>
      </c>
      <c r="F263" s="74">
        <f>VLOOKUP($A263,InflationMeasures!$A$2:$LN$3000,MATCH(F$2,InflationMeasures!$A$2:$LN$2,0),FALSE)</f>
        <v>1.6054154850238866</v>
      </c>
      <c r="G263" s="23">
        <v>43876</v>
      </c>
      <c r="H263" s="22">
        <f t="shared" ref="H263" si="6">$L$29*B263 + (1-$L$29)*(C263+D263+1.5*(F263-D263)+$L$31*E263)</f>
        <v>2.6699717685669149</v>
      </c>
      <c r="I263" s="22">
        <f>VLOOKUP($A263,FedFundsRates!$A$2:$MM$3000,MATCH("FedFundsRate",FedFundsRates!$A$2:$MM$2,0),FALSE)</f>
        <v>1.26</v>
      </c>
    </row>
    <row r="264" spans="1:9" x14ac:dyDescent="0.3">
      <c r="A264" s="1">
        <v>43966</v>
      </c>
      <c r="B264" s="74">
        <f>VLOOKUP($A264,FedFundsRates!$A$2:$MM$3000,MATCH(B$2,FedFundsRates!$A$2:$MM$2,0),FALSE)</f>
        <v>1.26</v>
      </c>
      <c r="C264" s="74">
        <f>VLOOKUP($A264,NaturalRateMeasures!$A$2:$MK$3000,MATCH(C$2,NaturalRateMeasures!$A$2:$MK$2,0),FALSE)</f>
        <v>1.6855</v>
      </c>
      <c r="D264" s="74">
        <f>VLOOKUP($A264,InflationTargetMeasures!$A$2:$MM$3000,MATCH(D$2,InflationTargetMeasures!$A$2:$MM$2,0),FALSE)</f>
        <v>2</v>
      </c>
      <c r="E264" s="74">
        <f>VLOOKUP($A264,GapMeasures!$A$2:$LA$3000,MATCH(E$2,GapMeasures!$A$2:$LA$2,0),FALSE)</f>
        <v>-9.1563802345739163</v>
      </c>
      <c r="F264" s="74">
        <f>VLOOKUP($A264,InflationMeasures!$A$2:$LN$3000,MATCH(F$2,InflationMeasures!$A$2:$LN$2,0),FALSE)</f>
        <v>0.98841370239270976</v>
      </c>
      <c r="G264" s="23">
        <v>43966</v>
      </c>
      <c r="H264" s="22">
        <f t="shared" ref="H264" si="7">$L$29*B264 + (1-$L$29)*(C264+D264+1.5*(F264-D264)+$L$31*E264)</f>
        <v>-2.4100695636978933</v>
      </c>
      <c r="I264" s="22">
        <f>VLOOKUP($A264,FedFundsRates!$A$2:$MM$3000,MATCH("FedFundsRate",FedFundsRates!$A$2:$MM$2,0),FALSE)</f>
        <v>0.06</v>
      </c>
    </row>
    <row r="265" spans="1:9" x14ac:dyDescent="0.3">
      <c r="A265" s="1">
        <v>44058</v>
      </c>
      <c r="B265" s="74">
        <f>VLOOKUP($A265,FedFundsRates!$A$2:$MM$3000,MATCH(B$2,FedFundsRates!$A$2:$MM$2,0),FALSE)</f>
        <v>0.06</v>
      </c>
      <c r="C265" s="74">
        <f>VLOOKUP($A265,NaturalRateMeasures!$A$2:$MK$3000,MATCH(C$2,NaturalRateMeasures!$A$2:$MK$2,0),FALSE)</f>
        <v>1.7464</v>
      </c>
      <c r="D265" s="74">
        <f>VLOOKUP($A265,InflationTargetMeasures!$A$2:$MM$3000,MATCH(D$2,InflationTargetMeasures!$A$2:$MM$2,0),FALSE)</f>
        <v>2</v>
      </c>
      <c r="E265" s="74">
        <f>VLOOKUP($A265,GapMeasures!$A$2:$LA$3000,MATCH(E$2,GapMeasures!$A$2:$LA$2,0),FALSE)</f>
        <v>-2.5454091467104623</v>
      </c>
      <c r="F265" s="74">
        <f>VLOOKUP($A265,InflationMeasures!$A$2:$LN$3000,MATCH(F$2,InflationMeasures!$A$2:$LN$2,0),FALSE)</f>
        <v>1.3624582060645762</v>
      </c>
      <c r="G265" s="23">
        <v>44058</v>
      </c>
      <c r="H265" s="22">
        <f t="shared" ref="H265" si="8">$L$29*B265 + (1-$L$29)*(C265+D265+1.5*(F265-D265)+$L$31*E265)</f>
        <v>1.5173827357416332</v>
      </c>
      <c r="I265" s="22">
        <f>VLOOKUP($A265,FedFundsRates!$A$2:$MM$3000,MATCH("FedFundsRate",FedFundsRates!$A$2:$MM$2,0),FALSE)</f>
        <v>9.3333333333333338E-2</v>
      </c>
    </row>
    <row r="266" spans="1:9" x14ac:dyDescent="0.3">
      <c r="A266" s="1">
        <v>44150</v>
      </c>
      <c r="B266" s="74">
        <f>VLOOKUP($A266,FedFundsRates!$A$2:$MM$3000,MATCH(B$2,FedFundsRates!$A$2:$MM$2,0),FALSE)</f>
        <v>9.3333333333333338E-2</v>
      </c>
      <c r="C266" s="74">
        <f>VLOOKUP($A266,NaturalRateMeasures!$A$2:$MK$3000,MATCH(C$2,NaturalRateMeasures!$A$2:$MK$2,0),FALSE)</f>
        <v>1.7302999999999999</v>
      </c>
      <c r="D266" s="74">
        <f>VLOOKUP($A266,InflationTargetMeasures!$A$2:$MM$3000,MATCH(D$2,InflationTargetMeasures!$A$2:$MM$2,0),FALSE)</f>
        <v>2</v>
      </c>
      <c r="E266" s="74">
        <f>VLOOKUP($A266,GapMeasures!$A$2:$LA$3000,MATCH(E$2,GapMeasures!$A$2:$LA$2,0),FALSE)</f>
        <v>-1.8892821103390098</v>
      </c>
      <c r="F266" s="74">
        <f>VLOOKUP($A266,InflationMeasures!$A$2:$LN$3000,MATCH(F$2,InflationMeasures!$A$2:$LN$2,0),FALSE)</f>
        <v>1.4613959115481023</v>
      </c>
      <c r="G266" s="23">
        <v>44150</v>
      </c>
      <c r="H266" s="22">
        <f t="shared" ref="H266:H267" si="9">$L$29*B266 + (1-$L$29)*(C266+D266+1.5*(F266-D266)+$L$31*E266)</f>
        <v>1.9777528121526484</v>
      </c>
      <c r="I266" s="22">
        <f>VLOOKUP($A266,FedFundsRates!$A$2:$MM$3000,MATCH("FedFundsRate",FedFundsRates!$A$2:$MM$2,0),FALSE)</f>
        <v>9.0000000000000011E-2</v>
      </c>
    </row>
    <row r="267" spans="1:9" x14ac:dyDescent="0.3">
      <c r="A267" s="1">
        <v>44242</v>
      </c>
      <c r="B267" s="74">
        <f>VLOOKUP($A267,FedFundsRates!$A$2:$MM$3000,MATCH(B$2,FedFundsRates!$A$2:$MM$2,0),FALSE)</f>
        <v>9.0000000000000011E-2</v>
      </c>
      <c r="C267" s="74">
        <f>VLOOKUP($A267,NaturalRateMeasures!$A$2:$MK$3000,MATCH(C$2,NaturalRateMeasures!$A$2:$MK$2,0),FALSE)</f>
        <v>1.8688</v>
      </c>
      <c r="D267" s="74">
        <f>VLOOKUP($A267,InflationTargetMeasures!$A$2:$MM$3000,MATCH(D$2,InflationTargetMeasures!$A$2:$MM$2,0),FALSE)</f>
        <v>2</v>
      </c>
      <c r="E267" s="74">
        <f>VLOOKUP($A267,GapMeasures!$A$2:$LA$3000,MATCH(E$2,GapMeasures!$A$2:$LA$2,0),FALSE)</f>
        <v>-0.87512439607817416</v>
      </c>
      <c r="F267" s="74">
        <f>VLOOKUP($A267,InflationMeasures!$A$2:$LN$3000,MATCH(F$2,InflationMeasures!$A$2:$LN$2,0),FALSE)</f>
        <v>1.7893841345096861</v>
      </c>
      <c r="G267" s="23">
        <v>44242</v>
      </c>
      <c r="H267" s="22">
        <f t="shared" si="9"/>
        <v>3.1153140037254423</v>
      </c>
      <c r="I267" s="22">
        <f>VLOOKUP($A267,FedFundsRates!$A$2:$MM$3000,MATCH("FedFundsRate",FedFundsRates!$A$2:$MM$2,0),FALSE)</f>
        <v>0.08</v>
      </c>
    </row>
    <row r="268" spans="1:9" x14ac:dyDescent="0.3">
      <c r="A268" s="1">
        <v>44331</v>
      </c>
      <c r="B268" s="74">
        <f>VLOOKUP($A268,FedFundsRates!$A$2:$MM$3000,MATCH(B$2,FedFundsRates!$A$2:$MM$2,0),FALSE)</f>
        <v>0.08</v>
      </c>
      <c r="C268" s="74">
        <f>VLOOKUP($A268,NaturalRateMeasures!$A$2:$MK$3000,MATCH(C$2,NaturalRateMeasures!$A$2:$MK$2,0),FALSE)</f>
        <v>1.9947999999999999</v>
      </c>
      <c r="D268" s="74">
        <f>VLOOKUP($A268,InflationTargetMeasures!$A$2:$MM$3000,MATCH(D$2,InflationTargetMeasures!$A$2:$MM$2,0),FALSE)</f>
        <v>2</v>
      </c>
      <c r="E268" s="74">
        <f>VLOOKUP($A268,GapMeasures!$A$2:$LA$3000,MATCH(E$2,GapMeasures!$A$2:$LA$2,0),FALSE)</f>
        <v>0.35207817465630953</v>
      </c>
      <c r="F268" s="74">
        <f>VLOOKUP($A268,InflationMeasures!$A$2:$LN$3000,MATCH(F$2,InflationMeasures!$A$2:$LN$2,0),FALSE)</f>
        <v>3.4294196514077724</v>
      </c>
      <c r="G268" s="23">
        <v>44331</v>
      </c>
      <c r="H268" s="22">
        <f t="shared" ref="H268:H269" si="10">$L$29*B268 + (1-$L$29)*(C268+D268+1.5*(F268-D268)+$L$31*E268)</f>
        <v>6.3149685644398126</v>
      </c>
      <c r="I268" s="22">
        <f>VLOOKUP($A268,FedFundsRates!$A$2:$MM$3000,MATCH("FedFundsRate",FedFundsRates!$A$2:$MM$2,0),FALSE)</f>
        <v>7.0000000000000007E-2</v>
      </c>
    </row>
    <row r="269" spans="1:9" x14ac:dyDescent="0.3">
      <c r="A269" s="1">
        <v>44423</v>
      </c>
      <c r="B269" s="74">
        <f>VLOOKUP($A269,FedFundsRates!$A$2:$MM$3000,MATCH(B$2,FedFundsRates!$A$2:$MM$2,0),FALSE)</f>
        <v>7.0000000000000007E-2</v>
      </c>
      <c r="C269" s="74">
        <f>VLOOKUP($A269,NaturalRateMeasures!$A$2:$MK$3000,MATCH(C$2,NaturalRateMeasures!$A$2:$MK$2,0),FALSE)</f>
        <v>1.9817</v>
      </c>
      <c r="D269" s="74">
        <f>VLOOKUP($A269,InflationTargetMeasures!$A$2:$MM$3000,MATCH(D$2,InflationTargetMeasures!$A$2:$MM$2,0),FALSE)</f>
        <v>2</v>
      </c>
      <c r="E269" s="74">
        <f>VLOOKUP($A269,GapMeasures!$A$2:$LA$3000,MATCH(E$2,GapMeasures!$A$2:$LA$2,0),FALSE)</f>
        <v>0.60212598806957185</v>
      </c>
      <c r="F269" s="74">
        <f>VLOOKUP($A269,InflationMeasures!$A$2:$LN$3000,MATCH(F$2,InflationMeasures!$A$2:$LN$2,0),FALSE)</f>
        <v>3.8869929750848353</v>
      </c>
      <c r="G269" s="23">
        <v>44423</v>
      </c>
      <c r="H269" s="22">
        <f t="shared" si="10"/>
        <v>7.113252456662039</v>
      </c>
      <c r="I269" s="22">
        <f>VLOOKUP($A269,FedFundsRates!$A$2:$MM$3000,MATCH("FedFundsRate",FedFundsRates!$A$2:$MM$2,0),FALSE)</f>
        <v>9.0000000000000011E-2</v>
      </c>
    </row>
    <row r="270" spans="1:9" x14ac:dyDescent="0.3">
      <c r="A270" s="1">
        <v>44515</v>
      </c>
      <c r="B270" s="74">
        <f>VLOOKUP($A270,FedFundsRates!$A$2:$MM$3000,MATCH(B$2,FedFundsRates!$A$2:$MM$2,0),FALSE)</f>
        <v>9.0000000000000011E-2</v>
      </c>
      <c r="C270" s="74">
        <f>VLOOKUP($A270,NaturalRateMeasures!$A$2:$MK$3000,MATCH(C$2,NaturalRateMeasures!$A$2:$MK$2,0),FALSE)</f>
        <v>2.2582</v>
      </c>
      <c r="D270" s="74">
        <f>VLOOKUP($A270,InflationTargetMeasures!$A$2:$MM$3000,MATCH(D$2,InflationTargetMeasures!$A$2:$MM$2,0),FALSE)</f>
        <v>2</v>
      </c>
      <c r="E270" s="74">
        <f>VLOOKUP($A270,GapMeasures!$A$2:$LA$3000,MATCH(E$2,GapMeasures!$A$2:$LA$2,0),FALSE)</f>
        <v>1.7122097939023628</v>
      </c>
      <c r="F270" s="74">
        <f>VLOOKUP($A270,InflationMeasures!$A$2:$LN$3000,MATCH(F$2,InflationMeasures!$A$2:$LN$2,0),FALSE)</f>
        <v>4.7516300901872865</v>
      </c>
      <c r="G270" s="23">
        <v>44515</v>
      </c>
      <c r="H270" s="22">
        <f t="shared" ref="H270" si="11">$L$29*B270 + (1-$L$29)*(C270+D270+1.5*(F270-D270)+$L$31*E270)</f>
        <v>9.2417500322321118</v>
      </c>
      <c r="I270" s="22">
        <f>VLOOKUP($A270,FedFundsRates!$A$2:$MM$3000,MATCH("FedFundsRate",FedFundsRates!$A$2:$MM$2,0),FALSE)</f>
        <v>0.08</v>
      </c>
    </row>
    <row r="271" spans="1:9" x14ac:dyDescent="0.3">
      <c r="A271" s="1">
        <v>44607</v>
      </c>
      <c r="B271" s="74">
        <f>VLOOKUP($A271,FedFundsRates!$A$2:$MM$3000,MATCH(B$2,FedFundsRates!$A$2:$MM$2,0),FALSE)</f>
        <v>0.08</v>
      </c>
      <c r="C271" s="74">
        <f>VLOOKUP($A271,NaturalRateMeasures!$A$2:$MK$3000,MATCH(C$2,NaturalRateMeasures!$A$2:$MK$2,0),FALSE)</f>
        <v>1.9785999999999999</v>
      </c>
      <c r="D271" s="74">
        <f>VLOOKUP($A271,InflationTargetMeasures!$A$2:$MM$3000,MATCH(D$2,InflationTargetMeasures!$A$2:$MM$2,0),FALSE)</f>
        <v>2</v>
      </c>
      <c r="E271" s="74">
        <f>VLOOKUP($A271,GapMeasures!$A$2:$LA$3000,MATCH(E$2,GapMeasures!$A$2:$LA$2,0),FALSE)</f>
        <v>0.86993953549003222</v>
      </c>
      <c r="F271" s="74">
        <f>VLOOKUP($A271,InflationMeasures!$A$2:$LN$3000,MATCH(F$2,InflationMeasures!$A$2:$LN$2,0),FALSE)</f>
        <v>5.4860126398031728</v>
      </c>
      <c r="G271" s="23">
        <v>44607</v>
      </c>
      <c r="H271" s="22">
        <f t="shared" ref="H271" si="12">$L$29*B271 + (1-$L$29)*(C271+D271+1.5*(F271-D271)+$L$31*E271)</f>
        <v>9.6425887274497768</v>
      </c>
      <c r="I271" s="22">
        <f>VLOOKUP($A271,FedFundsRates!$A$2:$MM$3000,MATCH("FedFundsRate",FedFundsRates!$A$2:$MM$2,0),FALSE)</f>
        <v>0.12</v>
      </c>
    </row>
    <row r="272" spans="1:9" x14ac:dyDescent="0.3">
      <c r="A272" s="1">
        <v>44696</v>
      </c>
      <c r="B272" s="74">
        <f>VLOOKUP($A272,FedFundsRates!$A$2:$MM$3000,MATCH(B$2,FedFundsRates!$A$2:$MM$2,0),FALSE)</f>
        <v>0.12</v>
      </c>
      <c r="C272" s="74">
        <f>VLOOKUP($A272,NaturalRateMeasures!$A$2:$MK$3000,MATCH(C$2,NaturalRateMeasures!$A$2:$MK$2,0),FALSE)</f>
        <v>1.6440999999999999</v>
      </c>
      <c r="D272" s="74">
        <f>VLOOKUP($A272,InflationTargetMeasures!$A$2:$MM$3000,MATCH(D$2,InflationTargetMeasures!$A$2:$MM$2,0),FALSE)</f>
        <v>2</v>
      </c>
      <c r="E272" s="74">
        <f>VLOOKUP($A272,GapMeasures!$A$2:$LA$3000,MATCH(E$2,GapMeasures!$A$2:$LA$2,0),FALSE)</f>
        <v>0.40713578130143824</v>
      </c>
      <c r="F272" s="74">
        <f>VLOOKUP($A272,InflationMeasures!$A$2:$LN$3000,MATCH(F$2,InflationMeasures!$A$2:$LN$2,0),FALSE)</f>
        <v>5.2527291413968502</v>
      </c>
      <c r="G272" s="23">
        <v>44696</v>
      </c>
      <c r="H272" s="22">
        <f t="shared" ref="H272" si="13">$L$29*B272 + (1-$L$29)*(C272+D272+1.5*(F272-D272)+$L$31*E272)</f>
        <v>8.7267616027459933</v>
      </c>
      <c r="I272" s="22">
        <f>VLOOKUP($A272,FedFundsRates!$A$2:$MM$3000,MATCH("FedFundsRate",FedFundsRates!$A$2:$MM$2,0),FALSE)</f>
        <v>0.77</v>
      </c>
    </row>
    <row r="273" spans="1:9" x14ac:dyDescent="0.3">
      <c r="A273" s="1">
        <v>44788</v>
      </c>
      <c r="B273" s="74">
        <f>VLOOKUP($A273,FedFundsRates!$A$2:$MM$3000,MATCH(B$2,FedFundsRates!$A$2:$MM$2,0),FALSE)</f>
        <v>0.77</v>
      </c>
      <c r="C273" s="74">
        <f>VLOOKUP($A273,NaturalRateMeasures!$A$2:$MK$3000,MATCH(C$2,NaturalRateMeasures!$A$2:$MK$2,0),FALSE)</f>
        <v>1.7877000000000001</v>
      </c>
      <c r="D273" s="74">
        <f>VLOOKUP($A273,InflationTargetMeasures!$A$2:$MM$3000,MATCH(D$2,InflationTargetMeasures!$A$2:$MM$2,0),FALSE)</f>
        <v>2</v>
      </c>
      <c r="E273" s="74">
        <f>VLOOKUP($A273,GapMeasures!$A$2:$LA$3000,MATCH(E$2,GapMeasures!$A$2:$LA$2,0),FALSE)</f>
        <v>0.45867683285078314</v>
      </c>
      <c r="F273" s="74">
        <f>VLOOKUP($A273,InflationMeasures!$A$2:$LN$3000,MATCH(F$2,InflationMeasures!$A$2:$LN$2,0),FALSE)</f>
        <v>5.4215544534524041</v>
      </c>
      <c r="G273" s="23">
        <v>44788</v>
      </c>
      <c r="H273" s="22">
        <f t="shared" ref="H273:H278" si="14">$L$29*B273 + (1-$L$29)*(C273+D273+1.5*(F273-D273)+$L$31*E273)</f>
        <v>9.1493700966039988</v>
      </c>
      <c r="I273" s="22">
        <f>VLOOKUP($A273,FedFundsRates!$A$2:$MM$3000,MATCH("FedFundsRate",FedFundsRates!$A$2:$MM$2,0),FALSE)</f>
        <v>2.19</v>
      </c>
    </row>
    <row r="274" spans="1:9" x14ac:dyDescent="0.3">
      <c r="A274" s="1">
        <v>44880</v>
      </c>
      <c r="B274" s="74">
        <f>VLOOKUP($A274,FedFundsRates!$A$2:$MM$3000,MATCH(B$2,FedFundsRates!$A$2:$MM$2,0),FALSE)</f>
        <v>2.19</v>
      </c>
      <c r="C274" s="74">
        <f>VLOOKUP($A274,NaturalRateMeasures!$A$2:$MK$3000,MATCH(C$2,NaturalRateMeasures!$A$2:$MK$2,0),FALSE)</f>
        <v>1.7214</v>
      </c>
      <c r="D274" s="74">
        <f>VLOOKUP($A274,InflationTargetMeasures!$A$2:$MM$3000,MATCH(D$2,InflationTargetMeasures!$A$2:$MM$2,0),FALSE)</f>
        <v>2</v>
      </c>
      <c r="E274" s="74">
        <f>VLOOKUP($A274,GapMeasures!$A$2:$LA$3000,MATCH(E$2,GapMeasures!$A$2:$LA$2,0),FALSE)</f>
        <v>0.48987546770527163</v>
      </c>
      <c r="F274" s="74">
        <f>VLOOKUP($A274,InflationMeasures!$A$2:$LN$3000,MATCH(F$2,InflationMeasures!$A$2:$LN$2,0),FALSE)</f>
        <v>5.2877405366338559</v>
      </c>
      <c r="G274" s="23">
        <v>44880</v>
      </c>
      <c r="H274" s="22">
        <f t="shared" si="14"/>
        <v>8.897948538803421</v>
      </c>
      <c r="I274" s="22">
        <f>VLOOKUP($A274,FedFundsRates!$A$2:$MM$3000,MATCH("FedFundsRate",FedFundsRates!$A$2:$MM$2,0),FALSE)</f>
        <v>3.6533333333333329</v>
      </c>
    </row>
    <row r="275" spans="1:9" x14ac:dyDescent="0.3">
      <c r="A275" s="1">
        <v>44972</v>
      </c>
      <c r="B275" s="74">
        <f>VLOOKUP($A275,FedFundsRates!$A$2:$MM$3000,MATCH(B$2,FedFundsRates!$A$2:$MM$2,0),FALSE)</f>
        <v>3.6533333333333329</v>
      </c>
      <c r="C275" s="74">
        <f>VLOOKUP($A275,NaturalRateMeasures!$A$2:$MK$3000,MATCH(C$2,NaturalRateMeasures!$A$2:$MK$2,0),FALSE)</f>
        <v>1.7087000000000001</v>
      </c>
      <c r="D275" s="74">
        <f>VLOOKUP($A275,InflationTargetMeasures!$A$2:$MM$3000,MATCH(D$2,InflationTargetMeasures!$A$2:$MM$2,0),FALSE)</f>
        <v>2</v>
      </c>
      <c r="E275" s="74">
        <f>VLOOKUP($A275,GapMeasures!$A$2:$LA$3000,MATCH(E$2,GapMeasures!$A$2:$LA$2,0),FALSE)</f>
        <v>0.66227924764635648</v>
      </c>
      <c r="F275" s="74">
        <f>VLOOKUP($A275,InflationMeasures!$A$2:$LN$3000,MATCH(F$2,InflationMeasures!$A$2:$LN$2,0),FALSE)</f>
        <v>4.9087073025255723</v>
      </c>
      <c r="G275" s="23">
        <v>44972</v>
      </c>
      <c r="H275" s="22">
        <f t="shared" si="14"/>
        <v>8.402900577611538</v>
      </c>
      <c r="I275" s="22">
        <f>VLOOKUP($A275,FedFundsRates!$A$2:$MM$3000,MATCH("FedFundsRate",FedFundsRates!$A$2:$MM$2,0),FALSE)</f>
        <v>4.5166666666666666</v>
      </c>
    </row>
    <row r="276" spans="1:9" x14ac:dyDescent="0.3">
      <c r="A276" s="1">
        <v>45061</v>
      </c>
      <c r="B276" s="74">
        <f>VLOOKUP($A276,FedFundsRates!$A$2:$MM$3000,MATCH(B$2,FedFundsRates!$A$2:$MM$2,0),FALSE)</f>
        <v>4.5166666666666666</v>
      </c>
      <c r="C276" s="74">
        <f>VLOOKUP($A276,NaturalRateMeasures!$A$2:$MK$3000,MATCH(C$2,NaturalRateMeasures!$A$2:$MK$2,0),FALSE)</f>
        <v>1.6168</v>
      </c>
      <c r="D276" s="74">
        <f>VLOOKUP($A276,InflationTargetMeasures!$A$2:$MM$3000,MATCH(D$2,InflationTargetMeasures!$A$2:$MM$2,0),FALSE)</f>
        <v>2</v>
      </c>
      <c r="E276" s="74">
        <f>VLOOKUP($A276,GapMeasures!$A$2:$LA$3000,MATCH(E$2,GapMeasures!$A$2:$LA$2,0),FALSE)</f>
        <v>0.53181270553194715</v>
      </c>
      <c r="F276" s="74">
        <f>VLOOKUP($A276,InflationMeasures!$A$2:$LN$3000,MATCH(F$2,InflationMeasures!$A$2:$LN$2,0),FALSE)</f>
        <v>4.7090803525872138</v>
      </c>
      <c r="G276" s="23">
        <v>45061</v>
      </c>
      <c r="H276" s="22">
        <f t="shared" si="14"/>
        <v>7.9463268816467938</v>
      </c>
      <c r="I276" s="22">
        <f>VLOOKUP($A276,FedFundsRates!$A$2:$MM$3000,MATCH("FedFundsRate",FedFundsRates!$A$2:$MM$2,0),FALSE)</f>
        <v>4.99</v>
      </c>
    </row>
    <row r="277" spans="1:9" x14ac:dyDescent="0.3">
      <c r="A277" s="1">
        <v>45153</v>
      </c>
      <c r="B277" s="74">
        <f>VLOOKUP($A277,FedFundsRates!$A$2:$MM$3000,MATCH(B$2,FedFundsRates!$A$2:$MM$2,0),FALSE)</f>
        <v>4.99</v>
      </c>
      <c r="C277" s="74">
        <f>VLOOKUP($A277,NaturalRateMeasures!$A$2:$MK$3000,MATCH(C$2,NaturalRateMeasures!$A$2:$MK$2,0),FALSE)</f>
        <v>1.4836</v>
      </c>
      <c r="D277" s="74">
        <f>VLOOKUP($A277,InflationTargetMeasures!$A$2:$MM$3000,MATCH(D$2,InflationTargetMeasures!$A$2:$MM$2,0),FALSE)</f>
        <v>2</v>
      </c>
      <c r="E277" s="74">
        <f>VLOOKUP($A277,GapMeasures!$A$2:$LA$3000,MATCH(E$2,GapMeasures!$A$2:$LA$2,0),FALSE)</f>
        <v>0.9750309890676977</v>
      </c>
      <c r="F277" s="74">
        <f>VLOOKUP($A277,InflationMeasures!$A$2:$LN$3000,MATCH(F$2,InflationMeasures!$A$2:$LN$2,0),FALSE)</f>
        <v>3.9345201413059527</v>
      </c>
      <c r="G277" s="23">
        <v>45153</v>
      </c>
      <c r="H277" s="22">
        <f t="shared" si="14"/>
        <v>6.8728957064927778</v>
      </c>
      <c r="I277" s="22">
        <f>VLOOKUP($A277,FedFundsRates!$A$2:$MM$3000,MATCH("FedFundsRate",FedFundsRates!$A$2:$MM$2,0),FALSE)</f>
        <v>5.26</v>
      </c>
    </row>
    <row r="278" spans="1:9" x14ac:dyDescent="0.3">
      <c r="A278" s="1">
        <v>45245</v>
      </c>
      <c r="B278" s="74">
        <f>VLOOKUP($A278,FedFundsRates!$A$2:$MM$3000,MATCH(B$2,FedFundsRates!$A$2:$MM$2,0),FALSE)</f>
        <v>5.26</v>
      </c>
      <c r="C278" s="74">
        <f>VLOOKUP($A278,NaturalRateMeasures!$A$2:$MK$3000,MATCH(C$2,NaturalRateMeasures!$A$2:$MK$2,0),FALSE)</f>
        <v>1.3631</v>
      </c>
      <c r="D278" s="74">
        <f>VLOOKUP($A278,InflationTargetMeasures!$A$2:$MM$3000,MATCH(D$2,InflationTargetMeasures!$A$2:$MM$2,0),FALSE)</f>
        <v>2</v>
      </c>
      <c r="E278" s="74">
        <f>VLOOKUP($A278,GapMeasures!$A$2:$LA$3000,MATCH(E$2,GapMeasures!$A$2:$LA$2,0),FALSE)</f>
        <v>1.2028060749490423</v>
      </c>
      <c r="F278" s="74">
        <f>VLOOKUP($A278,InflationMeasures!$A$2:$LN$3000,MATCH(F$2,InflationMeasures!$A$2:$LN$2,0),FALSE)</f>
        <v>3.4064679989360247</v>
      </c>
      <c r="G278" s="23">
        <v>45245</v>
      </c>
      <c r="H278" s="22">
        <f t="shared" si="14"/>
        <v>6.074205035878558</v>
      </c>
      <c r="I278" s="22">
        <f>VLOOKUP($A278,FedFundsRates!$A$2:$MM$3000,MATCH("FedFundsRate",FedFundsRates!$A$2:$MM$2,0),FALSE)</f>
        <v>5.33</v>
      </c>
    </row>
    <row r="279" spans="1:9" x14ac:dyDescent="0.3">
      <c r="A279" s="1">
        <v>45337</v>
      </c>
      <c r="B279" s="74">
        <f>VLOOKUP($A279,FedFundsRates!$A$2:$MM$3000,MATCH(B$2,FedFundsRates!$A$2:$MM$2,0),FALSE)</f>
        <v>5.33</v>
      </c>
      <c r="C279" s="74">
        <f>VLOOKUP($A279,NaturalRateMeasures!$A$2:$MK$3000,MATCH(C$2,NaturalRateMeasures!$A$2:$MK$2,0),FALSE)</f>
        <v>1.4386000000000001</v>
      </c>
      <c r="D279" s="74">
        <f>VLOOKUP($A279,InflationTargetMeasures!$A$2:$MM$3000,MATCH(D$2,InflationTargetMeasures!$A$2:$MM$2,0),FALSE)</f>
        <v>2</v>
      </c>
      <c r="E279" s="74">
        <f>VLOOKUP($A279,GapMeasures!$A$2:$LA$3000,MATCH(E$2,GapMeasures!$A$2:$LA$2,0),FALSE)</f>
        <v>0.89581307870136151</v>
      </c>
      <c r="F279" s="74">
        <f>VLOOKUP($A279,InflationMeasures!$A$2:$LN$3000,MATCH(F$2,InflationMeasures!$A$2:$LN$2,0),FALSE)</f>
        <v>3.1829946115660368</v>
      </c>
      <c r="G279" s="23">
        <v>45337</v>
      </c>
      <c r="H279" s="22">
        <f t="shared" ref="H279" si="15">$L$29*B279 + (1-$L$29)*(C279+D279+1.5*(F279-D279)+$L$31*E279)</f>
        <v>5.6609984566997369</v>
      </c>
      <c r="I279" s="22">
        <f>VLOOKUP($A279,FedFundsRates!$A$2:$MM$3000,MATCH("FedFundsRate",FedFundsRates!$A$2:$MM$2,0),FALSE)</f>
        <v>5.33</v>
      </c>
    </row>
    <row r="280" spans="1:9" x14ac:dyDescent="0.3">
      <c r="A280" s="1">
        <v>45427</v>
      </c>
      <c r="B280" s="74">
        <f>VLOOKUP($A280,FedFundsRates!$A$2:$MM$3000,MATCH(B$2,FedFundsRates!$A$2:$MM$2,0),FALSE)</f>
        <v>5.33</v>
      </c>
      <c r="C280" s="74">
        <f>VLOOKUP($A280,NaturalRateMeasures!$A$2:$MK$3000,MATCH(C$2,NaturalRateMeasures!$A$2:$MK$2,0),FALSE)</f>
        <v>1.4466000000000001</v>
      </c>
      <c r="D280" s="74">
        <f>VLOOKUP($A280,InflationTargetMeasures!$A$2:$MM$3000,MATCH(D$2,InflationTargetMeasures!$A$2:$MM$2,0),FALSE)</f>
        <v>2</v>
      </c>
      <c r="E280" s="74">
        <f>VLOOKUP($A280,GapMeasures!$A$2:$LA$3000,MATCH(E$2,GapMeasures!$A$2:$LA$2,0),FALSE)</f>
        <v>1.1217817406618467</v>
      </c>
      <c r="F280" s="74">
        <f>VLOOKUP($A280,InflationMeasures!$A$2:$LN$3000,MATCH(F$2,InflationMeasures!$A$2:$LN$2,0),FALSE)</f>
        <v>2.8690969275878553</v>
      </c>
      <c r="G280" s="23">
        <v>45427</v>
      </c>
      <c r="H280" s="22">
        <f t="shared" ref="H280" si="16">$L$29*B280 + (1-$L$29)*(C280+D280+1.5*(F280-D280)+$L$31*E280)</f>
        <v>5.3111362617127069</v>
      </c>
      <c r="I280" s="22">
        <f>VLOOKUP($A280,FedFundsRates!$A$2:$MM$3000,MATCH("FedFundsRate",FedFundsRates!$A$2:$MM$2,0),FALSE)</f>
        <v>5.33</v>
      </c>
    </row>
    <row r="281" spans="1:9" x14ac:dyDescent="0.3">
      <c r="A281" s="1">
        <v>45519</v>
      </c>
      <c r="B281" s="74">
        <f>VLOOKUP($A281,FedFundsRates!$A$2:$MM$3000,MATCH(B$2,FedFundsRates!$A$2:$MM$2,0),FALSE)</f>
        <v>5.33</v>
      </c>
      <c r="C281" s="74">
        <f>VLOOKUP($A281,NaturalRateMeasures!$A$2:$MK$3000,MATCH(C$2,NaturalRateMeasures!$A$2:$MK$2,0),FALSE)</f>
        <v>1.3995</v>
      </c>
      <c r="D281" s="74">
        <f>VLOOKUP($A281,InflationTargetMeasures!$A$2:$MM$3000,MATCH(D$2,InflationTargetMeasures!$A$2:$MM$2,0),FALSE)</f>
        <v>2</v>
      </c>
      <c r="E281" s="74">
        <f>VLOOKUP($A281,GapMeasures!$A$2:$LA$3000,MATCH(E$2,GapMeasures!$A$2:$LA$2,0),FALSE)</f>
        <v>1.2578912008826963</v>
      </c>
      <c r="F281" s="74">
        <f>VLOOKUP($A281,InflationMeasures!$A$2:$LN$3000,MATCH(F$2,InflationMeasures!$A$2:$LN$2,0),FALSE)</f>
        <v>2.8494120791020983</v>
      </c>
      <c r="G281" s="23">
        <v>45519</v>
      </c>
      <c r="H281" s="22">
        <f t="shared" ref="H281" si="17">$L$29*B281 + (1-$L$29)*(C281+D281+1.5*(F281-D281)+$L$31*E281)</f>
        <v>5.3025637190944952</v>
      </c>
      <c r="I281" s="22">
        <f>VLOOKUP($A281,FedFundsRates!$A$2:$MM$3000,MATCH("FedFundsRate",FedFundsRates!$A$2:$MM$2,0),FALSE)</f>
        <v>5.2633333333333328</v>
      </c>
    </row>
    <row r="282" spans="1:9" x14ac:dyDescent="0.3">
      <c r="A282" s="1">
        <v>45611</v>
      </c>
      <c r="B282" s="74">
        <f>VLOOKUP($A282,FedFundsRates!$A$2:$MM$3000,MATCH(B$2,FedFundsRates!$A$2:$MM$2,0),FALSE)</f>
        <v>5.2633333333333328</v>
      </c>
      <c r="C282" s="74">
        <f>VLOOKUP($A282,NaturalRateMeasures!$A$2:$MK$3000,MATCH(C$2,NaturalRateMeasures!$A$2:$MK$2,0),FALSE)</f>
        <v>1.3764000000000001</v>
      </c>
      <c r="D282" s="74">
        <f>VLOOKUP($A282,InflationTargetMeasures!$A$2:$MM$3000,MATCH(D$2,InflationTargetMeasures!$A$2:$MM$2,0),FALSE)</f>
        <v>2</v>
      </c>
      <c r="E282" s="74">
        <f>VLOOKUP($A282,GapMeasures!$A$2:$LA$3000,MATCH(E$2,GapMeasures!$A$2:$LA$2,0),FALSE)</f>
        <v>1.2281553010783595</v>
      </c>
      <c r="F282" s="74">
        <f>VLOOKUP($A282,InflationMeasures!$A$2:$LN$3000,MATCH(F$2,InflationMeasures!$A$2:$LN$2,0),FALSE)</f>
        <v>2.8942935616904419</v>
      </c>
      <c r="G282" s="23">
        <v>45611</v>
      </c>
      <c r="H282" s="22">
        <f t="shared" ref="H282" si="18">$L$29*B282 + (1-$L$29)*(C282+D282+1.5*(F282-D282)+$L$31*E282)</f>
        <v>5.3319179930748426</v>
      </c>
      <c r="I282" s="22">
        <f>VLOOKUP($A282,FedFundsRates!$A$2:$MM$3000,MATCH("FedFundsRate",FedFundsRates!$A$2:$MM$2,0),FALSE)</f>
        <v>4.6499999999999995</v>
      </c>
    </row>
    <row r="283" spans="1:9" x14ac:dyDescent="0.3">
      <c r="A283" s="1">
        <v>45703</v>
      </c>
      <c r="B283" s="74">
        <f>VLOOKUP($A283,FedFundsRates!$A$2:$MM$3000,MATCH(B$2,FedFundsRates!$A$2:$MM$2,0),FALSE)</f>
        <v>4.6499999999999995</v>
      </c>
      <c r="C283" s="74">
        <f>VLOOKUP($A283,NaturalRateMeasures!$A$2:$MK$3000,MATCH(C$2,NaturalRateMeasures!$A$2:$MK$2,0),FALSE)</f>
        <v>1.3562000000000001</v>
      </c>
      <c r="D283" s="74">
        <f>VLOOKUP($A283,InflationTargetMeasures!$A$2:$MM$3000,MATCH(D$2,InflationTargetMeasures!$A$2:$MM$2,0),FALSE)</f>
        <v>2</v>
      </c>
      <c r="E283" s="74">
        <f>VLOOKUP($A283,GapMeasures!$A$2:$LA$3000,MATCH(E$2,GapMeasures!$A$2:$LA$2,0),FALSE)</f>
        <v>0.64503906961117952</v>
      </c>
      <c r="F283" s="74">
        <f>VLOOKUP($A283,InflationMeasures!$A$2:$LN$3000,MATCH(F$2,InflationMeasures!$A$2:$LN$2,0),FALSE)</f>
        <v>2.731997763084304</v>
      </c>
      <c r="G283" s="23">
        <v>45703</v>
      </c>
      <c r="H283" s="22">
        <f t="shared" ref="H283" si="19">$L$29*B283 + (1-$L$29)*(C283+D283+1.5*(F283-D283)+$L$31*E283)</f>
        <v>4.7767161794320465</v>
      </c>
      <c r="I283" s="22">
        <f>VLOOKUP($A283,FedFundsRates!$A$2:$MM$3000,MATCH("FedFundsRate",FedFundsRates!$A$2:$MM$2,0),FALSE)</f>
        <v>4.33</v>
      </c>
    </row>
    <row r="284" spans="1:9" x14ac:dyDescent="0.3">
      <c r="A284" s="1">
        <v>45792</v>
      </c>
      <c r="B284" s="74">
        <f>VLOOKUP($A284,FedFundsRates!$A$2:$MM$3000,MATCH(B$2,FedFundsRates!$A$2:$MM$2,0),FALSE)</f>
        <v>4.33</v>
      </c>
      <c r="C284" s="74">
        <f>VLOOKUP($A284,NaturalRateMeasures!$A$2:$MK$3000,MATCH(C$2,NaturalRateMeasures!$A$2:$MK$2,0),FALSE)</f>
        <v>1.4482999999999999</v>
      </c>
      <c r="D284" s="74">
        <f>VLOOKUP($A284,InflationTargetMeasures!$A$2:$MM$3000,MATCH(D$2,InflationTargetMeasures!$A$2:$MM$2,0),FALSE)</f>
        <v>2</v>
      </c>
      <c r="E284" s="74">
        <f>VLOOKUP($A284,GapMeasures!$A$2:$LA$3000,MATCH(E$2,GapMeasures!$A$2:$LA$2,0),FALSE)</f>
        <v>1.0648103281069343</v>
      </c>
      <c r="F284" s="74">
        <f>VLOOKUP($A284,InflationMeasures!$A$2:$LN$3000,MATCH(F$2,InflationMeasures!$A$2:$LN$2,0),FALSE)</f>
        <v>2.7629408209601358</v>
      </c>
      <c r="G284" s="23">
        <v>45792</v>
      </c>
      <c r="H284" s="22">
        <f t="shared" ref="H284" si="20">$L$29*B284 + (1-$L$29)*(C284+D284+1.5*(F284-D284)+$L$31*E284)</f>
        <v>5.1251163954936709</v>
      </c>
      <c r="I284" s="22">
        <f>VLOOKUP($A284,FedFundsRates!$A$2:$MM$3000,MATCH("FedFundsRate",FedFundsRates!$A$2:$MM$2,0),FALSE)</f>
        <v>4.33</v>
      </c>
    </row>
    <row r="285" spans="1:9" x14ac:dyDescent="0.3">
      <c r="A285" s="1">
        <v>45884</v>
      </c>
      <c r="B285" s="74">
        <f>VLOOKUP($A285,FedFundsRates!$A$2:$MM$3000,MATCH(B$2,FedFundsRates!$A$2:$MM$2,0),FALSE)</f>
        <v>4.33</v>
      </c>
      <c r="C285" s="74">
        <f>VLOOKUP($A285,NaturalRateMeasures!$A$2:$MK$3000,MATCH(C$2,NaturalRateMeasures!$A$2:$MK$2,0),FALSE)</f>
        <v>1.6241000000000001</v>
      </c>
      <c r="D285" s="74">
        <f>VLOOKUP($A285,InflationTargetMeasures!$A$2:$MM$3000,MATCH(D$2,InflationTargetMeasures!$A$2:$MM$2,0),FALSE)</f>
        <v>2</v>
      </c>
      <c r="E285" s="74">
        <f>VLOOKUP($A285,GapMeasures!$A$2:$LA$3000,MATCH(E$2,GapMeasures!$A$2:$LA$2,0),FALSE)</f>
        <v>1.4638136502225401</v>
      </c>
      <c r="F285" s="74">
        <f>VLOOKUP($A285,InflationMeasures!$A$2:$LN$3000,MATCH(F$2,InflationMeasures!$A$2:$LN$2,0),FALSE)</f>
        <v>2.8370521939653726</v>
      </c>
      <c r="G285" s="23">
        <v>45884</v>
      </c>
      <c r="H285" s="22">
        <f t="shared" ref="H285" si="21">$L$29*B285 + (1-$L$29)*(C285+D285+1.5*(F285-D285)+$L$31*E285)</f>
        <v>5.6115851160593291</v>
      </c>
      <c r="I285" s="22">
        <f>VLOOKUP($A285,FedFundsRates!$A$2:$MM$3000,MATCH("FedFundsRate",FedFundsRates!$A$2:$MM$2,0),FALSE)</f>
        <v>4.293333333333333</v>
      </c>
    </row>
    <row r="286" spans="1:9" x14ac:dyDescent="0.3">
      <c r="A286" s="1">
        <v>45976</v>
      </c>
      <c r="B286" s="74">
        <f>VLOOKUP($A286,FedFundsRates!$A$2:$MM$3000,MATCH(B$2,FedFundsRates!$A$2:$MM$2,0),FALSE)</f>
        <v>4.293333333333333</v>
      </c>
      <c r="C286" s="74">
        <f>VLOOKUP($A286,NaturalRateMeasures!$A$2:$MK$3000,MATCH(C$2,NaturalRateMeasures!$A$2:$MK$2,0),FALSE)</f>
        <v>1.4701</v>
      </c>
      <c r="D286" s="74">
        <f>VLOOKUP($A286,InflationTargetMeasures!$A$2:$MM$3000,MATCH(D$2,InflationTargetMeasures!$A$2:$MM$2,0),FALSE)</f>
        <v>2</v>
      </c>
      <c r="E286" s="74">
        <f>VLOOKUP($A286,GapMeasures!$A$2:$LA$3000,MATCH(E$2,GapMeasures!$A$2:$LA$2,0),FALSE)</f>
        <v>0.9579622333695208</v>
      </c>
      <c r="F286" s="74">
        <f>VLOOKUP($A286,InflationMeasures!$A$2:$LN$3000,MATCH(F$2,InflationMeasures!$A$2:$LN$2,0),FALSE)</f>
        <v>2.7661067249457716</v>
      </c>
      <c r="G286" s="23">
        <v>45976</v>
      </c>
      <c r="H286" s="22">
        <f t="shared" ref="H286" si="22">$L$29*B286 + (1-$L$29)*(C286+D286+1.5*(F286-D286)+$L$31*E286)</f>
        <v>5.0982412041034184</v>
      </c>
      <c r="I286" s="22">
        <f>VLOOKUP($A286,FedFundsRates!$A$2:$MM$3000,MATCH("FedFundsRate",FedFundsRates!$A$2:$MM$2,0),FALSE)</f>
        <v>3.8966666666666665</v>
      </c>
    </row>
    <row r="287" spans="1:9" x14ac:dyDescent="0.3">
      <c r="A287" s="1">
        <v>46068</v>
      </c>
      <c r="B287" s="74">
        <f>VLOOKUP($A287,FedFundsRates!$A$2:$MM$3000,MATCH(B$2,FedFundsRates!$A$2:$MM$2,0),FALSE)</f>
        <v>3.8966666666666665</v>
      </c>
      <c r="C287" s="74">
        <f>VLOOKUP($A287,NaturalRateMeasures!$A$2:$MK$3000,MATCH(C$2,NaturalRateMeasures!$A$2:$MK$2,0),FALSE)</f>
        <v>1.7290000000000001</v>
      </c>
      <c r="D287" s="74">
        <f>VLOOKUP($A287,InflationTargetMeasures!$A$2:$MM$3000,MATCH(D$2,InflationTargetMeasures!$A$2:$MM$2,0),FALSE)</f>
        <v>2</v>
      </c>
      <c r="E287" s="74">
        <f>VLOOKUP($A287,GapMeasures!$A$2:$LA$3000,MATCH(E$2,GapMeasures!$A$2:$LA$2,0),FALSE)</f>
        <v>1.0130440684161517</v>
      </c>
      <c r="F287" s="74">
        <f>VLOOKUP($A287,InflationMeasures!$A$2:$LN$3000,MATCH(F$2,InflationMeasures!$A$2:$LN$2,0),FALSE)</f>
        <v>3.0011687667109488</v>
      </c>
      <c r="G287" s="23">
        <v>46068</v>
      </c>
      <c r="H287" s="22">
        <f t="shared" ref="H287" si="23">$L$29*B287 + (1-$L$29)*(C287+D287+1.5*(F287-D287)+$L$31*E287)</f>
        <v>5.7372751842744991</v>
      </c>
      <c r="I287" s="22">
        <f>VLOOKUP($A287,FedFundsRates!$A$2:$MM$3000,MATCH("FedFundsRate",FedFundsRates!$A$2:$MM$2,0),FALSE)</f>
        <v>3.64</v>
      </c>
    </row>
    <row r="288" spans="1:9" x14ac:dyDescent="0.3">
      <c r="A288" s="1">
        <v>46157</v>
      </c>
      <c r="B288" s="74">
        <f>VLOOKUP($A288,FedFundsRates!$A$2:$MM$3000,MATCH(B$2,FedFundsRates!$A$2:$MM$2,0),FALSE)</f>
        <v>3.64</v>
      </c>
      <c r="C288" s="74">
        <f>VLOOKUP($A288,NaturalRateMeasures!$A$2:$MK$3000,MATCH(C$2,NaturalRateMeasures!$A$2:$MK$2,0),FALSE)</f>
        <v>1.6524000000000001</v>
      </c>
      <c r="D288" s="74">
        <f>VLOOKUP($A288,InflationTargetMeasures!$A$2:$MM$3000,MATCH(D$2,InflationTargetMeasures!$A$2:$MM$2,0),FALSE)</f>
        <v>2</v>
      </c>
      <c r="E288" s="74">
        <f>VLOOKUP($A288,GapMeasures!$A$2:$LA$3000,MATCH(E$2,GapMeasures!$A$2:$LA$2,0),FALSE)</f>
        <v>1.0382872818219631</v>
      </c>
      <c r="F288" s="74">
        <f>VLOOKUP($A288,InflationMeasures!$A$2:$LN$3000,MATCH(F$2,InflationMeasures!$A$2:$LN$2,0),FALSE)</f>
        <v>3.0955692429962323</v>
      </c>
      <c r="G288" s="23">
        <v>46157</v>
      </c>
      <c r="H288" s="22">
        <f t="shared" ref="H288" si="24">$L$29*B288 + (1-$L$29)*(C288+D288+1.5*(F288-D288)+$L$31*E288)</f>
        <v>5.8148975054053302</v>
      </c>
      <c r="I288" s="22">
        <f>VLOOKUP($A288,FedFundsRates!$A$2:$MM$3000,MATCH("FedFundsRate",FedFundsRates!$A$2:$MM$2,0),FALSE)</f>
        <v>3.6333333333333329</v>
      </c>
    </row>
    <row r="289" spans="1:9" x14ac:dyDescent="0.3">
      <c r="A289" s="1">
        <v>46249</v>
      </c>
      <c r="B289" s="74">
        <f>VLOOKUP($A289,FedFundsRates!$A$2:$MM$3000,MATCH(B$2,FedFundsRates!$A$2:$MM$2,0),FALSE)</f>
        <v>3.6333333333333329</v>
      </c>
      <c r="C289" s="74">
        <f>VLOOKUP($A289,NaturalRateMeasures!$A$2:$MK$3000,MATCH(C$2,NaturalRateMeasures!$A$2:$MK$2,0),FALSE)</f>
        <v>1.6524000000000001</v>
      </c>
      <c r="D289" s="74">
        <f>VLOOKUP($A289,InflationTargetMeasures!$A$2:$MM$3000,MATCH(D$2,InflationTargetMeasures!$A$2:$MM$2,0),FALSE)</f>
        <v>2</v>
      </c>
      <c r="E289" s="74">
        <f>VLOOKUP($A289,GapMeasures!$A$2:$LA$3000,MATCH(E$2,GapMeasures!$A$2:$LA$2,0),FALSE)</f>
        <v>1.3337206718893382</v>
      </c>
      <c r="F289" s="74">
        <f>VLOOKUP($A289,InflationMeasures!$A$2:$LN$3000,MATCH(F$2,InflationMeasures!$A$2:$LN$2,0),FALSE)</f>
        <v>3.0501381760758006</v>
      </c>
      <c r="G289" s="23">
        <v>46249</v>
      </c>
      <c r="H289" s="22">
        <f t="shared" ref="H289" si="25">$L$29*B289 + (1-$L$29)*(C289+D289+1.5*(F289-D289)+$L$31*E289)</f>
        <v>5.8944676000583698</v>
      </c>
      <c r="I289" s="22">
        <f>VLOOKUP($A289,FedFundsRates!$A$2:$MM$3000,MATCH("FedFundsRate",FedFundsRates!$A$2:$MM$2,0),FALSE)</f>
        <v>3.67</v>
      </c>
    </row>
    <row r="290" spans="1:9" x14ac:dyDescent="0.3">
      <c r="A290" s="1">
        <v>46341</v>
      </c>
      <c r="B290" s="74">
        <f>VLOOKUP($A290,FedFundsRates!$A$2:$MM$3000,MATCH(B$2,FedFundsRates!$A$2:$MM$2,0),FALSE)</f>
        <v>3.67</v>
      </c>
      <c r="C290" s="74">
        <f>VLOOKUP($A290,NaturalRateMeasures!$A$2:$MK$3000,MATCH(C$2,NaturalRateMeasures!$A$2:$MK$2,0),FALSE)</f>
        <v>1.6524000000000001</v>
      </c>
      <c r="D290" s="74">
        <f>VLOOKUP($A290,InflationTargetMeasures!$A$2:$MM$3000,MATCH(D$2,InflationTargetMeasures!$A$2:$MM$2,0),FALSE)</f>
        <v>2</v>
      </c>
      <c r="E290" s="74">
        <f>VLOOKUP($A290,GapMeasures!$A$2:$LA$3000,MATCH(E$2,GapMeasures!$A$2:$LA$2,0),FALSE)</f>
        <v>1.5891224180906445</v>
      </c>
      <c r="F290" s="74">
        <f>VLOOKUP($A290,InflationMeasures!$A$2:$LN$3000,MATCH(F$2,InflationMeasures!$A$2:$LN$2,0),FALSE)</f>
        <v>3.26075324486097</v>
      </c>
      <c r="G290" s="23">
        <v>46341</v>
      </c>
      <c r="H290" s="22">
        <f t="shared" ref="H290" si="26">$L$29*B290 + (1-$L$29)*(C290+D290+1.5*(F290-D290)+$L$31*E290)</f>
        <v>6.3380910763367773</v>
      </c>
      <c r="I290" s="22" t="e">
        <f>VLOOKUP($A290,FedFundsRates!$A$2:$MM$3000,MATCH("FedFundsRate",FedFundsRates!$A$2:$MM$2,0),FALSE)</f>
        <v>#N/A</v>
      </c>
    </row>
  </sheetData>
  <pageMargins left="0.7" right="0.7" top="0.75" bottom="0.75" header="0.3" footer="0.3"/>
  <pageSetup orientation="portrait" r:id="rId1"/>
  <ignoredErrors>
    <ignoredError sqref="I264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A1:R39"/>
  <sheetViews>
    <sheetView showGridLines="0" zoomScaleNormal="100" workbookViewId="0">
      <pane ySplit="12" topLeftCell="A14" activePane="bottomLeft" state="frozen"/>
      <selection pane="bottomLeft" activeCell="N14" sqref="N14:N16"/>
    </sheetView>
  </sheetViews>
  <sheetFormatPr defaultColWidth="9.109375" defaultRowHeight="14.4" x14ac:dyDescent="0.3"/>
  <cols>
    <col min="1" max="1" width="4" style="26" customWidth="1"/>
    <col min="2" max="2" width="16.5546875" style="26" customWidth="1"/>
    <col min="3" max="3" width="11.88671875" style="26" customWidth="1"/>
    <col min="4" max="10" width="9.109375" style="26"/>
    <col min="11" max="11" width="102.44140625" style="26" customWidth="1"/>
    <col min="12" max="12" width="18.44140625" style="26" customWidth="1"/>
    <col min="13" max="13" width="22.44140625" style="26" customWidth="1"/>
    <col min="14" max="18" width="18.44140625" style="26" customWidth="1"/>
    <col min="19" max="16384" width="9.109375" style="26"/>
  </cols>
  <sheetData>
    <row r="1" spans="1:18" ht="23.4" x14ac:dyDescent="0.45">
      <c r="A1" s="43" t="s">
        <v>111</v>
      </c>
      <c r="I1" s="43" t="s">
        <v>153</v>
      </c>
      <c r="K1" s="39" t="s">
        <v>106</v>
      </c>
      <c r="L1" s="40"/>
      <c r="M1" s="40"/>
    </row>
    <row r="2" spans="1:18" ht="18" x14ac:dyDescent="0.35">
      <c r="B2" s="38" t="s">
        <v>113</v>
      </c>
      <c r="C2" s="38"/>
      <c r="K2" s="41" t="s">
        <v>103</v>
      </c>
      <c r="L2" s="40"/>
      <c r="M2" s="40"/>
    </row>
    <row r="3" spans="1:18" ht="18.75" customHeight="1" x14ac:dyDescent="0.35">
      <c r="C3" s="65" t="s">
        <v>147</v>
      </c>
      <c r="D3" s="87" t="s">
        <v>104</v>
      </c>
      <c r="E3" s="88"/>
      <c r="F3" s="88"/>
      <c r="G3" s="88"/>
      <c r="H3" s="89"/>
      <c r="K3" s="40" t="s">
        <v>0</v>
      </c>
      <c r="L3" s="42">
        <f>VLOOKUP($L$12,NaturalRateMeasures!$A$2:$CZ$2520,MATCH($K3,NaturalRateMeasures!$A$2:$CZ$2,0),FALSE)</f>
        <v>2</v>
      </c>
      <c r="M3" s="41" t="s">
        <v>107</v>
      </c>
      <c r="N3" s="40"/>
      <c r="O3" s="40"/>
      <c r="P3" s="40"/>
      <c r="Q3" s="40"/>
    </row>
    <row r="4" spans="1:18" ht="18.75" customHeight="1" x14ac:dyDescent="0.3">
      <c r="C4" s="46" t="s">
        <v>146</v>
      </c>
      <c r="D4" s="64" t="s">
        <v>144</v>
      </c>
      <c r="E4" s="64" t="s">
        <v>112</v>
      </c>
      <c r="F4" s="64" t="s">
        <v>145</v>
      </c>
      <c r="G4" s="64" t="s">
        <v>95</v>
      </c>
      <c r="H4" s="64" t="s">
        <v>96</v>
      </c>
      <c r="K4" s="40" t="s">
        <v>5</v>
      </c>
      <c r="L4" s="61">
        <f>VLOOKUP($L$12,NaturalRateMeasures!$A$2:$CZ$2520,MATCH($K4,NaturalRateMeasures!$A$2:$CZ$2,0),FALSE)</f>
        <v>1.25</v>
      </c>
      <c r="M4" s="61" t="s">
        <v>12</v>
      </c>
      <c r="N4" s="40" t="s">
        <v>13</v>
      </c>
      <c r="O4" s="15" t="s">
        <v>15</v>
      </c>
      <c r="P4" s="40" t="s">
        <v>14</v>
      </c>
      <c r="Q4" s="40" t="s">
        <v>93</v>
      </c>
      <c r="R4" s="40" t="s">
        <v>9</v>
      </c>
    </row>
    <row r="5" spans="1:18" ht="15" customHeight="1" x14ac:dyDescent="0.3">
      <c r="A5" s="85" t="s">
        <v>108</v>
      </c>
      <c r="B5" s="28">
        <v>0.02</v>
      </c>
      <c r="C5" s="27">
        <f t="shared" ref="C5:H5" si="0">$L$23*$L$9+(1-$L$23)*($L3 + $L$25 + 1.5*($L$19 - $L$25) + $L$24*M$5)</f>
        <v>5.8531213879470085</v>
      </c>
      <c r="D5" s="27">
        <f t="shared" si="0"/>
        <v>6.0911213879470081</v>
      </c>
      <c r="E5" s="27">
        <f t="shared" si="0"/>
        <v>6.3474905104614532</v>
      </c>
      <c r="F5" s="27">
        <f t="shared" si="0"/>
        <v>6.0987614806932493</v>
      </c>
      <c r="G5" s="27">
        <f t="shared" si="0"/>
        <v>5.4097082820983085</v>
      </c>
      <c r="H5" s="27">
        <f t="shared" si="0"/>
        <v>6.6856910763367772</v>
      </c>
      <c r="K5" s="40" t="s">
        <v>88</v>
      </c>
      <c r="L5" s="61">
        <f>VLOOKUP($L$12,NaturalRateMeasures!$A$2:$CZ$2520,MATCH($K5,NaturalRateMeasures!$A$2:$CZ$2,0),FALSE)</f>
        <v>1.00864835850403</v>
      </c>
      <c r="M5" s="61">
        <f>VLOOKUP($L$12,GapMeasures!$A$2:$BN$2520,MATCH($M4,GapMeasures!$A$2:$BN$2,0),FALSE)</f>
        <v>-7.60169586888928E-2</v>
      </c>
      <c r="N5" s="61">
        <f>VLOOKUP($L$12,GapMeasures!$A$2:$BN$2520,MATCH($N4,GapMeasures!$A$2:$BN$2,0),FALSE)</f>
        <v>0.39998304131110629</v>
      </c>
      <c r="O5" s="61">
        <f>VLOOKUP($L$12,GapMeasures!$A$2:$BN$2520,MATCH($O4,GapMeasures!$A$2:$BN$2,0),FALSE)</f>
        <v>0.91272128633999594</v>
      </c>
      <c r="P5" s="61">
        <f>VLOOKUP($L$12,GapMeasures!$A$2:$BN$2520,MATCH($P4,GapMeasures!$A$2:$BN$2,0),FALSE)</f>
        <v>0.4152632268035889</v>
      </c>
      <c r="Q5" s="61">
        <f>VLOOKUP($L$12,GapMeasures!$A$2:$BN$2520,MATCH($Q4,GapMeasures!$A$2:$BN$2,0),FALSE)</f>
        <v>-0.96284317038629297</v>
      </c>
      <c r="R5" s="61">
        <f>VLOOKUP($L$12,GapMeasures!$A$2:$BN$2520,MATCH($R4,GapMeasures!$A$2:$BN$2,0),FALSE)</f>
        <v>1.5891224180906445</v>
      </c>
    </row>
    <row r="6" spans="1:18" ht="15" customHeight="1" x14ac:dyDescent="0.3">
      <c r="A6" s="86"/>
      <c r="B6" s="26" t="s">
        <v>100</v>
      </c>
      <c r="C6" s="27">
        <f t="shared" ref="C6:C9" si="1">$L$23*$L$9+(1-$L$23)*($L4 + $L$25 + 1.5*($L$19 - $L$25) + $L$24*M$5)</f>
        <v>5.1031213879470085</v>
      </c>
      <c r="D6" s="27">
        <f t="shared" ref="D6:H9" si="2">$L$23*$L$9+(1-$L$23)*($L4 + $L$25 + 1.5*($L$19 - $L$25) + $L$24*N$5)</f>
        <v>5.3411213879470081</v>
      </c>
      <c r="E6" s="27">
        <f t="shared" si="2"/>
        <v>5.5974905104614532</v>
      </c>
      <c r="F6" s="27">
        <f t="shared" si="2"/>
        <v>5.3487614806932493</v>
      </c>
      <c r="G6" s="27">
        <f t="shared" si="2"/>
        <v>4.6597082820983085</v>
      </c>
      <c r="H6" s="27">
        <f t="shared" si="2"/>
        <v>5.9356910763367772</v>
      </c>
      <c r="K6" s="40" t="s">
        <v>6</v>
      </c>
      <c r="L6" s="61">
        <f>VLOOKUP($L$12,NaturalRateMeasures!$A$2:$CZ$2520,MATCH($K6,NaturalRateMeasures!$A$2:$CZ$2,0),FALSE)</f>
        <v>1.6524000000000001</v>
      </c>
      <c r="M6" s="40"/>
      <c r="N6" s="40"/>
      <c r="O6" s="40"/>
      <c r="P6" s="40"/>
      <c r="Q6" s="40"/>
    </row>
    <row r="7" spans="1:18" x14ac:dyDescent="0.3">
      <c r="A7" s="86"/>
      <c r="B7" s="26" t="s">
        <v>97</v>
      </c>
      <c r="C7" s="27">
        <f t="shared" si="1"/>
        <v>4.8617697464510385</v>
      </c>
      <c r="D7" s="27">
        <f t="shared" si="2"/>
        <v>5.0997697464510381</v>
      </c>
      <c r="E7" s="27">
        <f t="shared" si="2"/>
        <v>5.3561388689654832</v>
      </c>
      <c r="F7" s="27">
        <f t="shared" si="2"/>
        <v>5.1074098391972793</v>
      </c>
      <c r="G7" s="27">
        <f t="shared" si="2"/>
        <v>4.4183566406023385</v>
      </c>
      <c r="H7" s="27">
        <f t="shared" si="2"/>
        <v>5.6943394348408072</v>
      </c>
      <c r="K7" s="40" t="s">
        <v>89</v>
      </c>
      <c r="L7" s="61">
        <f>VLOOKUP($L$12,NaturalRateMeasures!$A$2:$CZ$2520,MATCH($K7,NaturalRateMeasures!$A$2:$CZ$2,0),FALSE)</f>
        <v>1.8497948412207801</v>
      </c>
      <c r="M7" s="40"/>
      <c r="N7" s="40"/>
      <c r="O7" s="40"/>
      <c r="P7" s="40"/>
      <c r="Q7" s="40"/>
    </row>
    <row r="8" spans="1:18" ht="18" x14ac:dyDescent="0.35">
      <c r="A8" s="86"/>
      <c r="B8" s="26" t="s">
        <v>98</v>
      </c>
      <c r="C8" s="27">
        <f t="shared" si="1"/>
        <v>5.5055213879470086</v>
      </c>
      <c r="D8" s="27">
        <f t="shared" si="2"/>
        <v>5.7435213879470082</v>
      </c>
      <c r="E8" s="27">
        <f t="shared" si="2"/>
        <v>5.9998905104614533</v>
      </c>
      <c r="F8" s="27">
        <f t="shared" si="2"/>
        <v>5.7511614806932494</v>
      </c>
      <c r="G8" s="27">
        <f t="shared" si="2"/>
        <v>5.0621082820983085</v>
      </c>
      <c r="H8" s="27">
        <f t="shared" si="2"/>
        <v>6.3380910763367773</v>
      </c>
      <c r="K8" s="41" t="s">
        <v>115</v>
      </c>
      <c r="M8" s="40"/>
    </row>
    <row r="9" spans="1:18" x14ac:dyDescent="0.3">
      <c r="A9" s="86"/>
      <c r="B9" s="26" t="s">
        <v>99</v>
      </c>
      <c r="C9" s="27">
        <f t="shared" si="1"/>
        <v>5.7029162291677888</v>
      </c>
      <c r="D9" s="27">
        <f t="shared" si="2"/>
        <v>5.9409162291677884</v>
      </c>
      <c r="E9" s="27">
        <f t="shared" si="2"/>
        <v>6.1972853516822335</v>
      </c>
      <c r="F9" s="27">
        <f t="shared" si="2"/>
        <v>5.9485563219140296</v>
      </c>
      <c r="G9" s="27">
        <f t="shared" si="2"/>
        <v>5.2595031233190888</v>
      </c>
      <c r="H9" s="27">
        <f t="shared" si="2"/>
        <v>6.5354859175575575</v>
      </c>
      <c r="K9" s="40" t="s">
        <v>3</v>
      </c>
      <c r="L9" s="61">
        <f>VLOOKUP($L$12,FedFundsRates!$A$2:$C$2520,MATCH($K9,FedFundsRates!$A$2:$C$2,0),FALSE)</f>
        <v>3.67</v>
      </c>
      <c r="M9" s="40"/>
      <c r="R9" s="40"/>
    </row>
    <row r="10" spans="1:18" ht="15" customHeight="1" x14ac:dyDescent="0.3">
      <c r="R10" s="40"/>
    </row>
    <row r="11" spans="1:18" ht="18" customHeight="1" x14ac:dyDescent="0.4">
      <c r="A11" s="26" t="s">
        <v>110</v>
      </c>
      <c r="K11" s="48"/>
      <c r="L11" s="44"/>
    </row>
    <row r="12" spans="1:18" ht="18.75" customHeight="1" x14ac:dyDescent="0.3">
      <c r="A12" s="26" t="s">
        <v>109</v>
      </c>
      <c r="K12" s="49" t="s">
        <v>122</v>
      </c>
      <c r="L12" s="47">
        <v>46341</v>
      </c>
    </row>
    <row r="13" spans="1:18" ht="18.75" customHeight="1" x14ac:dyDescent="0.3">
      <c r="K13" s="50"/>
      <c r="M13" s="59" t="s">
        <v>123</v>
      </c>
    </row>
    <row r="14" spans="1:18" ht="72" customHeight="1" x14ac:dyDescent="0.3">
      <c r="K14" s="54" t="s">
        <v>140</v>
      </c>
      <c r="L14" s="55"/>
      <c r="M14" s="49" t="s">
        <v>143</v>
      </c>
      <c r="N14" s="81">
        <v>3.88</v>
      </c>
      <c r="O14" s="40"/>
      <c r="P14" s="40"/>
      <c r="Q14" s="40"/>
      <c r="R14" s="40"/>
    </row>
    <row r="15" spans="1:18" ht="43.2" x14ac:dyDescent="0.3">
      <c r="K15" s="56" t="s">
        <v>143</v>
      </c>
      <c r="L15" s="80">
        <f>N14</f>
        <v>3.88</v>
      </c>
      <c r="M15" s="58" t="s">
        <v>130</v>
      </c>
      <c r="N15" s="80">
        <v>3.9283000000000001</v>
      </c>
      <c r="O15" s="40"/>
      <c r="P15" s="40"/>
      <c r="Q15" s="40"/>
      <c r="R15" s="40"/>
    </row>
    <row r="16" spans="1:18" ht="28.8" x14ac:dyDescent="0.3">
      <c r="K16" s="54"/>
      <c r="L16" s="55"/>
      <c r="M16" s="51" t="s">
        <v>131</v>
      </c>
      <c r="N16" s="81">
        <v>3.875</v>
      </c>
      <c r="O16" s="40"/>
      <c r="P16" s="40"/>
      <c r="Q16" s="40"/>
      <c r="R16" s="40"/>
    </row>
    <row r="17" spans="11:18" x14ac:dyDescent="0.3">
      <c r="K17" s="50"/>
      <c r="M17" s="59" t="s">
        <v>124</v>
      </c>
      <c r="N17" s="40"/>
      <c r="O17" s="40"/>
      <c r="P17" s="40"/>
      <c r="Q17" s="40"/>
      <c r="R17" s="40"/>
    </row>
    <row r="18" spans="11:18" ht="18" x14ac:dyDescent="0.35">
      <c r="K18" s="52" t="s">
        <v>114</v>
      </c>
      <c r="L18" s="44"/>
      <c r="M18" s="51" t="s">
        <v>26</v>
      </c>
      <c r="N18" s="60">
        <f>VLOOKUP($L$12,InflationMeasures!$A$2:$CJ$2520,MATCH($M18,InflationMeasures!$A$2:$CJ$2,0),FALSE)</f>
        <v>3.26075324486097</v>
      </c>
      <c r="O18" s="40"/>
      <c r="P18" s="40"/>
      <c r="Q18" s="40"/>
      <c r="R18" s="40"/>
    </row>
    <row r="19" spans="11:18" x14ac:dyDescent="0.3">
      <c r="K19" s="51" t="s">
        <v>26</v>
      </c>
      <c r="L19" s="60">
        <f>VLOOKUP($L$12,InflationMeasures!$A$2:$CJ$2520,MATCH($K19,InflationMeasures!$A$2:$CJ$2,0),FALSE)</f>
        <v>3.26075324486097</v>
      </c>
      <c r="M19" s="51" t="s">
        <v>27</v>
      </c>
      <c r="N19" s="60">
        <f>VLOOKUP($L$12,InflationMeasures!$A$2:$CJ$2520,MATCH($M19,InflationMeasures!$A$2:$CJ$2,0),FALSE)</f>
        <v>3.9260594142085825</v>
      </c>
      <c r="O19" s="40"/>
      <c r="P19" s="40"/>
      <c r="Q19" s="40"/>
      <c r="R19" s="40"/>
    </row>
    <row r="20" spans="11:18" ht="28.8" x14ac:dyDescent="0.3">
      <c r="K20" s="49" t="s">
        <v>129</v>
      </c>
      <c r="L20" s="45"/>
      <c r="M20" s="51" t="s">
        <v>28</v>
      </c>
      <c r="N20" s="60">
        <f>VLOOKUP($L$12,InflationMeasures!$A$2:$CJ$2520,MATCH($M20,InflationMeasures!$A$2:$CJ$2,0),FALSE)</f>
        <v>2.8835388895264602</v>
      </c>
      <c r="O20" s="40"/>
      <c r="P20" s="40"/>
      <c r="Q20" s="40"/>
      <c r="R20" s="40"/>
    </row>
    <row r="21" spans="11:18" ht="18.75" customHeight="1" x14ac:dyDescent="0.3">
      <c r="K21" s="50"/>
    </row>
    <row r="22" spans="11:18" ht="18.75" customHeight="1" x14ac:dyDescent="0.45">
      <c r="K22" s="53" t="s">
        <v>105</v>
      </c>
      <c r="L22" s="44"/>
    </row>
    <row r="23" spans="11:18" ht="15" customHeight="1" x14ac:dyDescent="0.3">
      <c r="K23" s="49" t="s">
        <v>121</v>
      </c>
      <c r="L23" s="45">
        <v>0</v>
      </c>
    </row>
    <row r="24" spans="11:18" x14ac:dyDescent="0.3">
      <c r="K24" s="49" t="s">
        <v>119</v>
      </c>
      <c r="L24" s="45">
        <v>0.5</v>
      </c>
    </row>
    <row r="25" spans="11:18" x14ac:dyDescent="0.3">
      <c r="K25" s="49" t="s">
        <v>120</v>
      </c>
      <c r="L25" s="45">
        <v>2</v>
      </c>
    </row>
    <row r="28" spans="11:18" ht="21" x14ac:dyDescent="0.4">
      <c r="K28" s="30" t="s">
        <v>101</v>
      </c>
    </row>
    <row r="29" spans="11:18" ht="19.8" x14ac:dyDescent="0.35">
      <c r="K29" s="29" t="s">
        <v>102</v>
      </c>
    </row>
    <row r="30" spans="11:18" ht="18" x14ac:dyDescent="0.35">
      <c r="K30" s="29" t="s">
        <v>117</v>
      </c>
    </row>
    <row r="31" spans="11:18" ht="18" x14ac:dyDescent="0.35">
      <c r="K31" s="29" t="s">
        <v>118</v>
      </c>
    </row>
    <row r="32" spans="11:18" ht="21" x14ac:dyDescent="0.4">
      <c r="K32" s="30" t="s">
        <v>116</v>
      </c>
      <c r="M32" s="30"/>
    </row>
    <row r="33" spans="11:13" ht="19.8" x14ac:dyDescent="0.35">
      <c r="K33" s="31" t="s">
        <v>133</v>
      </c>
      <c r="M33" s="29"/>
    </row>
    <row r="34" spans="11:13" ht="19.8" x14ac:dyDescent="0.35">
      <c r="K34" s="32" t="s">
        <v>134</v>
      </c>
      <c r="M34" s="29"/>
    </row>
    <row r="35" spans="11:13" ht="19.8" x14ac:dyDescent="0.35">
      <c r="K35" s="33" t="s">
        <v>135</v>
      </c>
      <c r="M35" s="29"/>
    </row>
    <row r="36" spans="11:13" ht="19.8" x14ac:dyDescent="0.35">
      <c r="K36" s="34" t="s">
        <v>136</v>
      </c>
      <c r="M36" s="34"/>
    </row>
    <row r="37" spans="11:13" ht="19.8" x14ac:dyDescent="0.35">
      <c r="K37" s="35" t="s">
        <v>137</v>
      </c>
      <c r="M37" s="34"/>
    </row>
    <row r="38" spans="11:13" ht="19.8" x14ac:dyDescent="0.35">
      <c r="K38" s="36" t="s">
        <v>138</v>
      </c>
      <c r="M38" s="34"/>
    </row>
    <row r="39" spans="11:13" ht="19.8" x14ac:dyDescent="0.35">
      <c r="K39" s="37" t="s">
        <v>139</v>
      </c>
      <c r="M39" s="34"/>
    </row>
  </sheetData>
  <mergeCells count="2">
    <mergeCell ref="A5:A9"/>
    <mergeCell ref="D3:H3"/>
  </mergeCells>
  <conditionalFormatting sqref="C5:H9">
    <cfRule type="expression" dxfId="11" priority="1">
      <formula>C5-$L$15&lt;=-1.25</formula>
    </cfRule>
    <cfRule type="expression" dxfId="10" priority="2">
      <formula>AND(C5-$L$15&gt;-1.25,C5-$L$15&lt;=-0.75)</formula>
    </cfRule>
    <cfRule type="expression" dxfId="9" priority="3">
      <formula>AND(C5-$L$15&gt;-0.75,C5-$L$15&lt;=-0.25)</formula>
    </cfRule>
    <cfRule type="expression" dxfId="8" priority="4">
      <formula>AND(C5-$L$15&gt;0.25,C5-$L$15&lt;=0.75)</formula>
    </cfRule>
    <cfRule type="expression" dxfId="7" priority="5">
      <formula>AND(C5-$L$15&gt;0.75,C5-$L$15&lt;=1.25)</formula>
    </cfRule>
    <cfRule type="expression" dxfId="6" priority="6">
      <formula>C5-$L$15&gt;1.25</formula>
    </cfRule>
  </conditionalFormatting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39"/>
  <sheetViews>
    <sheetView workbookViewId="0">
      <pane ySplit="12" topLeftCell="A13" activePane="bottomLeft" state="frozen"/>
      <selection pane="bottomLeft" activeCell="L13" sqref="L13"/>
    </sheetView>
  </sheetViews>
  <sheetFormatPr defaultColWidth="9.109375" defaultRowHeight="14.4" x14ac:dyDescent="0.3"/>
  <cols>
    <col min="1" max="1" width="4" style="26" customWidth="1"/>
    <col min="2" max="2" width="16.5546875" style="26" customWidth="1"/>
    <col min="3" max="3" width="11.88671875" style="26" customWidth="1"/>
    <col min="4" max="10" width="9.109375" style="26"/>
    <col min="11" max="11" width="102.44140625" style="26" customWidth="1"/>
    <col min="12" max="12" width="17.88671875" style="26" customWidth="1"/>
    <col min="13" max="13" width="22.44140625" style="26" customWidth="1"/>
    <col min="14" max="14" width="17" style="26" customWidth="1"/>
    <col min="15" max="17" width="17.6640625" style="26" customWidth="1"/>
    <col min="18" max="18" width="10.88671875" style="26" customWidth="1"/>
    <col min="19" max="16384" width="9.109375" style="26"/>
  </cols>
  <sheetData>
    <row r="1" spans="1:18" ht="23.4" x14ac:dyDescent="0.45">
      <c r="A1" s="43" t="s">
        <v>111</v>
      </c>
      <c r="I1" s="43" t="s">
        <v>152</v>
      </c>
      <c r="K1" s="39" t="s">
        <v>106</v>
      </c>
      <c r="L1" s="40"/>
      <c r="M1" s="40"/>
    </row>
    <row r="2" spans="1:18" ht="18" x14ac:dyDescent="0.35">
      <c r="B2" s="38" t="s">
        <v>113</v>
      </c>
      <c r="C2" s="38"/>
      <c r="K2" s="41" t="s">
        <v>103</v>
      </c>
      <c r="L2" s="40"/>
      <c r="M2" s="40"/>
    </row>
    <row r="3" spans="1:18" ht="18.75" customHeight="1" x14ac:dyDescent="0.35">
      <c r="C3" s="65" t="s">
        <v>147</v>
      </c>
      <c r="D3" s="87" t="s">
        <v>104</v>
      </c>
      <c r="E3" s="88"/>
      <c r="F3" s="88"/>
      <c r="G3" s="88"/>
      <c r="H3" s="89"/>
      <c r="K3" s="40" t="s">
        <v>0</v>
      </c>
      <c r="L3" s="42">
        <f>VLOOKUP($L$12,NaturalRateMeasures!$A$2:$CZ$2520,MATCH($K3,NaturalRateMeasures!$A$2:$CZ$2,0),FALSE)</f>
        <v>2</v>
      </c>
      <c r="M3" s="41" t="s">
        <v>107</v>
      </c>
      <c r="N3" s="40"/>
      <c r="O3" s="40"/>
      <c r="P3" s="40"/>
      <c r="Q3" s="40"/>
    </row>
    <row r="4" spans="1:18" ht="18.75" customHeight="1" x14ac:dyDescent="0.3">
      <c r="C4" s="46" t="s">
        <v>146</v>
      </c>
      <c r="D4" s="64" t="s">
        <v>144</v>
      </c>
      <c r="E4" s="64" t="s">
        <v>112</v>
      </c>
      <c r="F4" s="64" t="s">
        <v>145</v>
      </c>
      <c r="G4" s="64" t="s">
        <v>95</v>
      </c>
      <c r="H4" s="64" t="s">
        <v>96</v>
      </c>
      <c r="K4" s="40" t="s">
        <v>5</v>
      </c>
      <c r="L4" s="61">
        <f>VLOOKUP($L$12,NaturalRateMeasures!$A$2:$CZ$2520,MATCH($K4,NaturalRateMeasures!$A$2:$CZ$2,0),FALSE)</f>
        <v>1.1875</v>
      </c>
      <c r="M4" s="61" t="s">
        <v>12</v>
      </c>
      <c r="N4" s="40" t="s">
        <v>13</v>
      </c>
      <c r="O4" s="15" t="s">
        <v>15</v>
      </c>
      <c r="P4" s="40" t="s">
        <v>14</v>
      </c>
      <c r="Q4" s="40" t="s">
        <v>93</v>
      </c>
      <c r="R4" s="40" t="s">
        <v>9</v>
      </c>
    </row>
    <row r="5" spans="1:18" ht="15" customHeight="1" x14ac:dyDescent="0.3">
      <c r="A5" s="85" t="s">
        <v>108</v>
      </c>
      <c r="B5" s="28">
        <v>0.02</v>
      </c>
      <c r="C5" s="27">
        <f t="shared" ref="C5:H9" si="0">$L$23*$L$9+(1-$L$23)*($L3 + $L$25 + 1.5*($L$19 - $L$25) + $L$24*M$5)</f>
        <v>5.591873930780368</v>
      </c>
      <c r="D5" s="27">
        <f t="shared" si="0"/>
        <v>5.833873930780368</v>
      </c>
      <c r="E5" s="27">
        <f t="shared" si="0"/>
        <v>6.0732506871975378</v>
      </c>
      <c r="F5" s="27">
        <f t="shared" si="0"/>
        <v>5.7946289929304164</v>
      </c>
      <c r="G5" s="27">
        <f t="shared" si="0"/>
        <v>4.9956309440049722</v>
      </c>
      <c r="H5" s="27">
        <f t="shared" si="0"/>
        <v>6.2420676000583697</v>
      </c>
      <c r="K5" s="40" t="s">
        <v>88</v>
      </c>
      <c r="L5" s="61">
        <f>VLOOKUP($L$12,NaturalRateMeasures!$A$2:$CZ$2520,MATCH($K5,NaturalRateMeasures!$A$2:$CZ$2,0),FALSE)</f>
        <v>1.00864835850403</v>
      </c>
      <c r="M5" s="61">
        <f>VLOOKUP($L$12,GapMeasures!$A$2:$BN$2520,MATCH($M4,GapMeasures!$A$2:$BN$2,0),FALSE)</f>
        <v>3.3333333333334991E-2</v>
      </c>
      <c r="N5" s="61">
        <f>VLOOKUP($L$12,GapMeasures!$A$2:$BN$2520,MATCH($N4,GapMeasures!$A$2:$BN$2,0),FALSE)</f>
        <v>0.51733333333333498</v>
      </c>
      <c r="O5" s="61">
        <f>VLOOKUP($L$12,GapMeasures!$A$2:$BN$2520,MATCH($O4,GapMeasures!$A$2:$BN$2,0),FALSE)</f>
        <v>0.99608684616767496</v>
      </c>
      <c r="P5" s="61">
        <f>VLOOKUP($L$12,GapMeasures!$A$2:$BN$2520,MATCH($P4,GapMeasures!$A$2:$BN$2,0),FALSE)</f>
        <v>0.43884345763343241</v>
      </c>
      <c r="Q5" s="61">
        <f>VLOOKUP($L$12,GapMeasures!$A$2:$BN$2520,MATCH($Q4,GapMeasures!$A$2:$BN$2,0),FALSE)</f>
        <v>-1.1591526402174566</v>
      </c>
      <c r="R5" s="61">
        <f>VLOOKUP($L$12,GapMeasures!$A$2:$BN$2520,MATCH($R4,GapMeasures!$A$2:$BN$2,0),FALSE)</f>
        <v>1.3337206718893382</v>
      </c>
    </row>
    <row r="6" spans="1:18" ht="15" customHeight="1" x14ac:dyDescent="0.3">
      <c r="A6" s="86"/>
      <c r="B6" s="26" t="s">
        <v>100</v>
      </c>
      <c r="C6" s="27">
        <f t="shared" si="0"/>
        <v>4.779373930780368</v>
      </c>
      <c r="D6" s="27">
        <f t="shared" si="0"/>
        <v>5.021373930780368</v>
      </c>
      <c r="E6" s="27">
        <f t="shared" si="0"/>
        <v>5.2607506871975378</v>
      </c>
      <c r="F6" s="27">
        <f t="shared" si="0"/>
        <v>4.9821289929304164</v>
      </c>
      <c r="G6" s="27">
        <f t="shared" si="0"/>
        <v>4.1831309440049722</v>
      </c>
      <c r="H6" s="27">
        <f t="shared" si="0"/>
        <v>5.4295676000583697</v>
      </c>
      <c r="K6" s="40" t="s">
        <v>6</v>
      </c>
      <c r="L6" s="61">
        <f>VLOOKUP($L$12,NaturalRateMeasures!$A$2:$CZ$2520,MATCH($K6,NaturalRateMeasures!$A$2:$CZ$2,0),FALSE)</f>
        <v>1.6524000000000001</v>
      </c>
      <c r="M6" s="40"/>
      <c r="N6" s="40"/>
      <c r="O6" s="40"/>
      <c r="P6" s="40"/>
      <c r="Q6" s="40"/>
    </row>
    <row r="7" spans="1:18" x14ac:dyDescent="0.3">
      <c r="A7" s="86"/>
      <c r="B7" s="26" t="s">
        <v>97</v>
      </c>
      <c r="C7" s="27">
        <f t="shared" si="0"/>
        <v>4.6005222892843989</v>
      </c>
      <c r="D7" s="27">
        <f t="shared" si="0"/>
        <v>4.8425222892843989</v>
      </c>
      <c r="E7" s="27">
        <f t="shared" si="0"/>
        <v>5.0818990457015687</v>
      </c>
      <c r="F7" s="27">
        <f t="shared" si="0"/>
        <v>4.8032773514344473</v>
      </c>
      <c r="G7" s="27">
        <f t="shared" si="0"/>
        <v>4.0042793025090031</v>
      </c>
      <c r="H7" s="27">
        <f t="shared" si="0"/>
        <v>5.2507159585624006</v>
      </c>
      <c r="K7" s="40" t="s">
        <v>89</v>
      </c>
      <c r="L7" s="61">
        <f>VLOOKUP($L$12,NaturalRateMeasures!$A$2:$CZ$2520,MATCH($K7,NaturalRateMeasures!$A$2:$CZ$2,0),FALSE)</f>
        <v>1.8497948412207801</v>
      </c>
      <c r="M7" s="40"/>
      <c r="N7" s="40"/>
      <c r="O7" s="40"/>
      <c r="P7" s="40"/>
      <c r="Q7" s="40"/>
    </row>
    <row r="8" spans="1:18" ht="18" x14ac:dyDescent="0.35">
      <c r="A8" s="86"/>
      <c r="B8" s="26" t="s">
        <v>98</v>
      </c>
      <c r="C8" s="27">
        <f t="shared" si="0"/>
        <v>5.2442739307803681</v>
      </c>
      <c r="D8" s="27">
        <f t="shared" si="0"/>
        <v>5.4862739307803681</v>
      </c>
      <c r="E8" s="27">
        <f t="shared" si="0"/>
        <v>5.7256506871975379</v>
      </c>
      <c r="F8" s="27">
        <f t="shared" si="0"/>
        <v>5.4470289929304165</v>
      </c>
      <c r="G8" s="27">
        <f t="shared" si="0"/>
        <v>4.6480309440049723</v>
      </c>
      <c r="H8" s="27">
        <f t="shared" si="0"/>
        <v>5.8944676000583698</v>
      </c>
      <c r="K8" s="41" t="s">
        <v>115</v>
      </c>
      <c r="M8" s="40"/>
    </row>
    <row r="9" spans="1:18" x14ac:dyDescent="0.3">
      <c r="A9" s="86"/>
      <c r="B9" s="26" t="s">
        <v>99</v>
      </c>
      <c r="C9" s="27">
        <f t="shared" si="0"/>
        <v>5.4416687720011492</v>
      </c>
      <c r="D9" s="27">
        <f t="shared" si="0"/>
        <v>5.6836687720011492</v>
      </c>
      <c r="E9" s="27">
        <f t="shared" si="0"/>
        <v>5.923045528418319</v>
      </c>
      <c r="F9" s="27">
        <f t="shared" si="0"/>
        <v>5.6444238341511976</v>
      </c>
      <c r="G9" s="27">
        <f t="shared" si="0"/>
        <v>4.8454257852257534</v>
      </c>
      <c r="H9" s="27">
        <f t="shared" si="0"/>
        <v>6.0918624412791509</v>
      </c>
      <c r="K9" s="40" t="s">
        <v>3</v>
      </c>
      <c r="L9" s="61">
        <f>VLOOKUP($L$12,FedFundsRates!$A$2:$C$2520,MATCH($K9,FedFundsRates!$A$2:$C$2,0),FALSE)</f>
        <v>3.6333333333333329</v>
      </c>
      <c r="M9" s="40"/>
      <c r="R9" s="40"/>
    </row>
    <row r="10" spans="1:18" ht="15" customHeight="1" x14ac:dyDescent="0.3">
      <c r="R10" s="40"/>
    </row>
    <row r="11" spans="1:18" ht="67.5" customHeight="1" x14ac:dyDescent="0.4">
      <c r="A11" s="26" t="s">
        <v>141</v>
      </c>
      <c r="K11" s="48"/>
      <c r="L11" s="44"/>
    </row>
    <row r="12" spans="1:18" ht="18.75" customHeight="1" x14ac:dyDescent="0.3">
      <c r="A12" s="26" t="s">
        <v>142</v>
      </c>
      <c r="K12" s="49" t="s">
        <v>132</v>
      </c>
      <c r="L12" s="47">
        <v>46249</v>
      </c>
    </row>
    <row r="13" spans="1:18" ht="18.75" customHeight="1" x14ac:dyDescent="0.3">
      <c r="K13" s="50"/>
      <c r="M13" s="59" t="s">
        <v>127</v>
      </c>
    </row>
    <row r="14" spans="1:18" ht="72" customHeight="1" x14ac:dyDescent="0.3">
      <c r="K14" s="54" t="s">
        <v>126</v>
      </c>
      <c r="L14" s="55"/>
      <c r="M14" s="49" t="s">
        <v>128</v>
      </c>
      <c r="N14" s="84">
        <f>L15</f>
        <v>3.67</v>
      </c>
      <c r="O14" s="40"/>
      <c r="P14" s="40"/>
      <c r="Q14" s="40"/>
      <c r="R14" s="40"/>
    </row>
    <row r="15" spans="1:18" x14ac:dyDescent="0.3">
      <c r="K15" s="56" t="s">
        <v>2</v>
      </c>
      <c r="L15" s="57">
        <f>VLOOKUP($L$12,FedFundsRates!$A$2:$C$2520,MATCH($K15,FedFundsRates!$A$2:$C$2,0),FALSE)</f>
        <v>3.67</v>
      </c>
      <c r="M15" s="51"/>
      <c r="N15" s="44"/>
      <c r="O15" s="40"/>
      <c r="P15" s="40"/>
      <c r="Q15" s="40"/>
      <c r="R15" s="40"/>
    </row>
    <row r="16" spans="1:18" x14ac:dyDescent="0.3">
      <c r="K16" s="54"/>
      <c r="L16" s="55"/>
      <c r="M16" s="51"/>
      <c r="N16" s="44"/>
      <c r="O16" s="40"/>
      <c r="P16" s="40"/>
      <c r="Q16" s="40"/>
      <c r="R16" s="40"/>
    </row>
    <row r="17" spans="11:18" x14ac:dyDescent="0.3">
      <c r="K17" s="50"/>
      <c r="M17" s="59" t="s">
        <v>124</v>
      </c>
      <c r="N17" s="40"/>
      <c r="O17" s="40"/>
      <c r="P17" s="40"/>
      <c r="Q17" s="40"/>
      <c r="R17" s="40"/>
    </row>
    <row r="18" spans="11:18" ht="18" x14ac:dyDescent="0.35">
      <c r="K18" s="52" t="s">
        <v>114</v>
      </c>
      <c r="L18" s="44"/>
      <c r="M18" s="51" t="s">
        <v>26</v>
      </c>
      <c r="N18" s="60">
        <f>VLOOKUP($L$12,InflationMeasures!$A$2:$CJ$2520,MATCH($M18,InflationMeasures!$A$2:$CJ$2,0),FALSE)</f>
        <v>3.0501381760758006</v>
      </c>
      <c r="O18" s="40"/>
      <c r="P18" s="40"/>
      <c r="Q18" s="40"/>
      <c r="R18" s="40"/>
    </row>
    <row r="19" spans="11:18" x14ac:dyDescent="0.3">
      <c r="K19" s="51" t="s">
        <v>26</v>
      </c>
      <c r="L19" s="60">
        <f>VLOOKUP($L$12,InflationMeasures!$A$2:$CJ$2520,MATCH($K19,InflationMeasures!$A$2:$CJ$2,0),FALSE)</f>
        <v>3.0501381760758006</v>
      </c>
      <c r="M19" s="51" t="s">
        <v>27</v>
      </c>
      <c r="N19" s="60">
        <f>VLOOKUP($L$12,InflationMeasures!$A$2:$CJ$2520,MATCH($M19,InflationMeasures!$A$2:$CJ$2,0),FALSE)</f>
        <v>3.4893316043852485</v>
      </c>
      <c r="O19" s="40"/>
      <c r="P19" s="40"/>
      <c r="Q19" s="40"/>
      <c r="R19" s="40"/>
    </row>
    <row r="20" spans="11:18" x14ac:dyDescent="0.3">
      <c r="K20" s="49" t="s">
        <v>125</v>
      </c>
      <c r="L20" s="45"/>
      <c r="M20" s="51" t="s">
        <v>28</v>
      </c>
      <c r="N20" s="60">
        <f>VLOOKUP($L$12,InflationMeasures!$A$2:$CJ$2520,MATCH($M20,InflationMeasures!$A$2:$CJ$2,0),FALSE)</f>
        <v>2.4249481327611289</v>
      </c>
      <c r="O20" s="40"/>
      <c r="P20" s="40"/>
      <c r="Q20" s="40"/>
      <c r="R20" s="40"/>
    </row>
    <row r="21" spans="11:18" ht="18.75" customHeight="1" x14ac:dyDescent="0.3">
      <c r="K21" s="50"/>
    </row>
    <row r="22" spans="11:18" ht="18.75" customHeight="1" x14ac:dyDescent="0.45">
      <c r="K22" s="53" t="s">
        <v>105</v>
      </c>
      <c r="L22" s="44"/>
    </row>
    <row r="23" spans="11:18" ht="15" customHeight="1" x14ac:dyDescent="0.3">
      <c r="K23" s="49" t="s">
        <v>121</v>
      </c>
      <c r="L23" s="45">
        <v>0</v>
      </c>
    </row>
    <row r="24" spans="11:18" x14ac:dyDescent="0.3">
      <c r="K24" s="49" t="s">
        <v>119</v>
      </c>
      <c r="L24" s="45">
        <v>0.5</v>
      </c>
    </row>
    <row r="25" spans="11:18" x14ac:dyDescent="0.3">
      <c r="K25" s="49" t="s">
        <v>120</v>
      </c>
      <c r="L25" s="45">
        <v>2</v>
      </c>
    </row>
    <row r="28" spans="11:18" ht="21" x14ac:dyDescent="0.4">
      <c r="K28" s="30" t="s">
        <v>101</v>
      </c>
    </row>
    <row r="29" spans="11:18" ht="19.8" x14ac:dyDescent="0.35">
      <c r="K29" s="29" t="s">
        <v>102</v>
      </c>
    </row>
    <row r="30" spans="11:18" ht="18" x14ac:dyDescent="0.35">
      <c r="K30" s="29" t="s">
        <v>117</v>
      </c>
    </row>
    <row r="31" spans="11:18" ht="18" x14ac:dyDescent="0.35">
      <c r="K31" s="29" t="s">
        <v>118</v>
      </c>
    </row>
    <row r="32" spans="11:18" ht="21" x14ac:dyDescent="0.4">
      <c r="K32" s="30" t="s">
        <v>116</v>
      </c>
      <c r="M32" s="30"/>
    </row>
    <row r="33" spans="11:13" ht="19.8" x14ac:dyDescent="0.35">
      <c r="K33" s="31" t="s">
        <v>133</v>
      </c>
      <c r="M33" s="29"/>
    </row>
    <row r="34" spans="11:13" ht="19.8" x14ac:dyDescent="0.35">
      <c r="K34" s="32" t="s">
        <v>134</v>
      </c>
      <c r="M34" s="29"/>
    </row>
    <row r="35" spans="11:13" ht="19.8" x14ac:dyDescent="0.35">
      <c r="K35" s="33" t="s">
        <v>135</v>
      </c>
      <c r="M35" s="29"/>
    </row>
    <row r="36" spans="11:13" ht="19.8" x14ac:dyDescent="0.35">
      <c r="K36" s="34" t="s">
        <v>136</v>
      </c>
      <c r="M36" s="34"/>
    </row>
    <row r="37" spans="11:13" ht="19.8" x14ac:dyDescent="0.35">
      <c r="K37" s="35" t="s">
        <v>137</v>
      </c>
      <c r="M37" s="34"/>
    </row>
    <row r="38" spans="11:13" ht="19.8" x14ac:dyDescent="0.35">
      <c r="K38" s="36" t="s">
        <v>138</v>
      </c>
      <c r="M38" s="34"/>
    </row>
    <row r="39" spans="11:13" ht="19.8" x14ac:dyDescent="0.35">
      <c r="K39" s="37" t="s">
        <v>139</v>
      </c>
      <c r="M39" s="34"/>
    </row>
  </sheetData>
  <mergeCells count="2">
    <mergeCell ref="D3:H3"/>
    <mergeCell ref="A5:A9"/>
  </mergeCells>
  <conditionalFormatting sqref="C5:H9">
    <cfRule type="expression" dxfId="5" priority="1">
      <formula>C5-$L$15&lt;=-1.25</formula>
    </cfRule>
    <cfRule type="expression" dxfId="4" priority="2">
      <formula>AND(C5-$L$15&gt;-1.25,C5-$L$15&lt;=-0.75)</formula>
    </cfRule>
    <cfRule type="expression" dxfId="3" priority="3">
      <formula>AND(C5-$L$15&gt;-0.75,C5-$L$15&lt;=-0.25)</formula>
    </cfRule>
    <cfRule type="expression" dxfId="2" priority="4">
      <formula>AND(C5-$L$15&gt;0.25,C5-$L$15&lt;=0.75)</formula>
    </cfRule>
    <cfRule type="expression" dxfId="1" priority="5">
      <formula>AND(C5-$L$15&gt;0.75,C5-$L$15&lt;=1.25)</formula>
    </cfRule>
    <cfRule type="expression" dxfId="0" priority="6">
      <formula>C5-$L$15&gt;1.25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S3:W4"/>
  <sheetViews>
    <sheetView zoomScale="75" zoomScaleNormal="75" workbookViewId="0">
      <selection activeCell="U4" sqref="U4"/>
    </sheetView>
  </sheetViews>
  <sheetFormatPr defaultRowHeight="14.4" x14ac:dyDescent="0.3"/>
  <cols>
    <col min="19" max="19" width="18.44140625" customWidth="1"/>
    <col min="21" max="21" width="11.88671875" customWidth="1"/>
  </cols>
  <sheetData>
    <row r="3" spans="19:23" ht="21" x14ac:dyDescent="0.4">
      <c r="S3" s="24" t="s">
        <v>86</v>
      </c>
      <c r="U3" s="25">
        <v>46260</v>
      </c>
    </row>
    <row r="4" spans="19:23" x14ac:dyDescent="0.3">
      <c r="T4" s="9"/>
      <c r="U4" s="10"/>
      <c r="V4" s="14"/>
      <c r="W4" s="13"/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290"/>
  <sheetViews>
    <sheetView workbookViewId="0">
      <pane ySplit="5" topLeftCell="A278" activePane="bottomLeft" state="frozen"/>
      <selection activeCell="R254" sqref="R254"/>
      <selection pane="bottomLeft" activeCell="A286" sqref="A286:C290"/>
    </sheetView>
  </sheetViews>
  <sheetFormatPr defaultColWidth="9.109375" defaultRowHeight="14.4" x14ac:dyDescent="0.3"/>
  <cols>
    <col min="1" max="1" width="10.6640625" customWidth="1"/>
    <col min="2" max="3" width="14.6640625" style="74" bestFit="1" customWidth="1"/>
  </cols>
  <sheetData>
    <row r="1" spans="1:3" x14ac:dyDescent="0.3">
      <c r="B1" s="74" t="s">
        <v>35</v>
      </c>
      <c r="C1" s="74" t="s">
        <v>36</v>
      </c>
    </row>
    <row r="2" spans="1:3" x14ac:dyDescent="0.3">
      <c r="B2" s="74" t="s">
        <v>0</v>
      </c>
      <c r="C2" s="74" t="s">
        <v>1</v>
      </c>
    </row>
    <row r="3" spans="1:3" x14ac:dyDescent="0.3">
      <c r="A3" s="1">
        <v>20135</v>
      </c>
      <c r="B3" s="74">
        <v>2</v>
      </c>
      <c r="C3" s="74" t="e">
        <v>#N/A</v>
      </c>
    </row>
    <row r="4" spans="1:3" x14ac:dyDescent="0.3">
      <c r="A4" s="1">
        <v>20224</v>
      </c>
      <c r="B4" s="74">
        <v>2</v>
      </c>
      <c r="C4" s="74" t="e">
        <v>#N/A</v>
      </c>
    </row>
    <row r="5" spans="1:3" x14ac:dyDescent="0.3">
      <c r="A5" s="1">
        <v>20316</v>
      </c>
      <c r="B5" s="74">
        <v>2</v>
      </c>
      <c r="C5" s="74" t="e">
        <v>#N/A</v>
      </c>
    </row>
    <row r="6" spans="1:3" x14ac:dyDescent="0.3">
      <c r="A6" s="1">
        <v>20408</v>
      </c>
      <c r="B6" s="74">
        <v>2</v>
      </c>
      <c r="C6" s="74" t="e">
        <v>#N/A</v>
      </c>
    </row>
    <row r="7" spans="1:3" x14ac:dyDescent="0.3">
      <c r="A7" s="1">
        <v>20500</v>
      </c>
      <c r="B7" s="74">
        <v>2</v>
      </c>
      <c r="C7" s="74" t="e">
        <v>#N/A</v>
      </c>
    </row>
    <row r="8" spans="1:3" x14ac:dyDescent="0.3">
      <c r="A8" s="1">
        <v>20590</v>
      </c>
      <c r="B8" s="74">
        <v>2</v>
      </c>
      <c r="C8" s="74" t="e">
        <v>#N/A</v>
      </c>
    </row>
    <row r="9" spans="1:3" x14ac:dyDescent="0.3">
      <c r="A9" s="1">
        <v>20682</v>
      </c>
      <c r="B9" s="74">
        <v>2</v>
      </c>
      <c r="C9" s="74" t="e">
        <v>#N/A</v>
      </c>
    </row>
    <row r="10" spans="1:3" x14ac:dyDescent="0.3">
      <c r="A10" s="1">
        <v>20774</v>
      </c>
      <c r="B10" s="74">
        <v>2</v>
      </c>
      <c r="C10" s="74" t="e">
        <v>#N/A</v>
      </c>
    </row>
    <row r="11" spans="1:3" x14ac:dyDescent="0.3">
      <c r="A11" s="1">
        <v>20866</v>
      </c>
      <c r="B11" s="74">
        <v>2</v>
      </c>
      <c r="C11" s="74" t="e">
        <v>#N/A</v>
      </c>
    </row>
    <row r="12" spans="1:3" x14ac:dyDescent="0.3">
      <c r="A12" s="1">
        <v>20955</v>
      </c>
      <c r="B12" s="74">
        <v>2</v>
      </c>
      <c r="C12" s="74" t="e">
        <v>#N/A</v>
      </c>
    </row>
    <row r="13" spans="1:3" x14ac:dyDescent="0.3">
      <c r="A13" s="1">
        <v>21047</v>
      </c>
      <c r="B13" s="74">
        <v>2</v>
      </c>
      <c r="C13" s="74" t="e">
        <v>#N/A</v>
      </c>
    </row>
    <row r="14" spans="1:3" x14ac:dyDescent="0.3">
      <c r="A14" s="1">
        <v>21139</v>
      </c>
      <c r="B14" s="74">
        <v>2</v>
      </c>
      <c r="C14" s="74" t="e">
        <v>#N/A</v>
      </c>
    </row>
    <row r="15" spans="1:3" x14ac:dyDescent="0.3">
      <c r="A15" s="1">
        <v>21231</v>
      </c>
      <c r="B15" s="74">
        <v>2</v>
      </c>
      <c r="C15" s="74" t="e">
        <v>#N/A</v>
      </c>
    </row>
    <row r="16" spans="1:3" x14ac:dyDescent="0.3">
      <c r="A16" s="1">
        <v>21320</v>
      </c>
      <c r="B16" s="74">
        <v>2</v>
      </c>
      <c r="C16" s="74" t="e">
        <v>#N/A</v>
      </c>
    </row>
    <row r="17" spans="1:3" x14ac:dyDescent="0.3">
      <c r="A17" s="1">
        <v>21412</v>
      </c>
      <c r="B17" s="74">
        <v>2</v>
      </c>
      <c r="C17" s="74" t="e">
        <v>#N/A</v>
      </c>
    </row>
    <row r="18" spans="1:3" x14ac:dyDescent="0.3">
      <c r="A18" s="1">
        <v>21504</v>
      </c>
      <c r="B18" s="74">
        <v>2</v>
      </c>
      <c r="C18" s="74" t="e">
        <v>#N/A</v>
      </c>
    </row>
    <row r="19" spans="1:3" x14ac:dyDescent="0.3">
      <c r="A19" s="1">
        <v>21596</v>
      </c>
      <c r="B19" s="74">
        <v>2</v>
      </c>
      <c r="C19" s="74" t="e">
        <v>#N/A</v>
      </c>
    </row>
    <row r="20" spans="1:3" x14ac:dyDescent="0.3">
      <c r="A20" s="1">
        <v>21685</v>
      </c>
      <c r="B20" s="74">
        <v>2</v>
      </c>
      <c r="C20" s="74" t="e">
        <v>#N/A</v>
      </c>
    </row>
    <row r="21" spans="1:3" x14ac:dyDescent="0.3">
      <c r="A21" s="1">
        <v>21777</v>
      </c>
      <c r="B21" s="74">
        <v>2</v>
      </c>
      <c r="C21" s="74" t="e">
        <v>#N/A</v>
      </c>
    </row>
    <row r="22" spans="1:3" x14ac:dyDescent="0.3">
      <c r="A22" s="1">
        <v>21869</v>
      </c>
      <c r="B22" s="74">
        <v>2</v>
      </c>
      <c r="C22" s="74" t="e">
        <v>#N/A</v>
      </c>
    </row>
    <row r="23" spans="1:3" x14ac:dyDescent="0.3">
      <c r="A23" s="1">
        <v>21961</v>
      </c>
      <c r="B23" s="74">
        <v>2</v>
      </c>
      <c r="C23" s="74" t="e">
        <v>#N/A</v>
      </c>
    </row>
    <row r="24" spans="1:3" x14ac:dyDescent="0.3">
      <c r="A24" s="1">
        <v>22051</v>
      </c>
      <c r="B24" s="74">
        <v>2</v>
      </c>
      <c r="C24" s="74" t="e">
        <v>#N/A</v>
      </c>
    </row>
    <row r="25" spans="1:3" x14ac:dyDescent="0.3">
      <c r="A25" s="1">
        <v>22143</v>
      </c>
      <c r="B25" s="74">
        <v>2</v>
      </c>
      <c r="C25" s="74" t="e">
        <v>#N/A</v>
      </c>
    </row>
    <row r="26" spans="1:3" x14ac:dyDescent="0.3">
      <c r="A26" s="1">
        <v>22235</v>
      </c>
      <c r="B26" s="74">
        <v>2</v>
      </c>
      <c r="C26" s="74" t="e">
        <v>#N/A</v>
      </c>
    </row>
    <row r="27" spans="1:3" x14ac:dyDescent="0.3">
      <c r="A27" s="1">
        <v>22327</v>
      </c>
      <c r="B27" s="74">
        <v>2</v>
      </c>
      <c r="C27" s="74" t="e">
        <v>#N/A</v>
      </c>
    </row>
    <row r="28" spans="1:3" x14ac:dyDescent="0.3">
      <c r="A28" s="1">
        <v>22416</v>
      </c>
      <c r="B28" s="74">
        <v>2</v>
      </c>
      <c r="C28" s="74" t="e">
        <v>#N/A</v>
      </c>
    </row>
    <row r="29" spans="1:3" x14ac:dyDescent="0.3">
      <c r="A29" s="1">
        <v>22508</v>
      </c>
      <c r="B29" s="74">
        <v>2</v>
      </c>
      <c r="C29" s="74" t="e">
        <v>#N/A</v>
      </c>
    </row>
    <row r="30" spans="1:3" x14ac:dyDescent="0.3">
      <c r="A30" s="1">
        <v>22600</v>
      </c>
      <c r="B30" s="74">
        <v>2</v>
      </c>
      <c r="C30" s="74" t="e">
        <v>#N/A</v>
      </c>
    </row>
    <row r="31" spans="1:3" x14ac:dyDescent="0.3">
      <c r="A31" s="1">
        <v>22692</v>
      </c>
      <c r="B31" s="74">
        <v>2</v>
      </c>
      <c r="C31" s="74" t="e">
        <v>#N/A</v>
      </c>
    </row>
    <row r="32" spans="1:3" x14ac:dyDescent="0.3">
      <c r="A32" s="1">
        <v>22781</v>
      </c>
      <c r="B32" s="74">
        <v>2</v>
      </c>
      <c r="C32" s="74" t="e">
        <v>#N/A</v>
      </c>
    </row>
    <row r="33" spans="1:3" x14ac:dyDescent="0.3">
      <c r="A33" s="1">
        <v>22873</v>
      </c>
      <c r="B33" s="74">
        <v>2</v>
      </c>
      <c r="C33" s="74" t="e">
        <v>#N/A</v>
      </c>
    </row>
    <row r="34" spans="1:3" x14ac:dyDescent="0.3">
      <c r="A34" s="1">
        <v>22965</v>
      </c>
      <c r="B34" s="74">
        <v>2</v>
      </c>
      <c r="C34" s="74" t="e">
        <v>#N/A</v>
      </c>
    </row>
    <row r="35" spans="1:3" x14ac:dyDescent="0.3">
      <c r="A35" s="1">
        <v>23057</v>
      </c>
      <c r="B35" s="74">
        <v>2</v>
      </c>
      <c r="C35" s="74" t="e">
        <v>#N/A</v>
      </c>
    </row>
    <row r="36" spans="1:3" x14ac:dyDescent="0.3">
      <c r="A36" s="1">
        <v>23146</v>
      </c>
      <c r="B36" s="74">
        <v>2</v>
      </c>
      <c r="C36" s="74" t="e">
        <v>#N/A</v>
      </c>
    </row>
    <row r="37" spans="1:3" x14ac:dyDescent="0.3">
      <c r="A37" s="1">
        <v>23238</v>
      </c>
      <c r="B37" s="74">
        <v>2</v>
      </c>
      <c r="C37" s="74" t="e">
        <v>#N/A</v>
      </c>
    </row>
    <row r="38" spans="1:3" x14ac:dyDescent="0.3">
      <c r="A38" s="1">
        <v>23330</v>
      </c>
      <c r="B38" s="74">
        <v>2</v>
      </c>
      <c r="C38" s="74" t="e">
        <v>#N/A</v>
      </c>
    </row>
    <row r="39" spans="1:3" x14ac:dyDescent="0.3">
      <c r="A39" s="1">
        <v>23422</v>
      </c>
      <c r="B39" s="74">
        <v>2</v>
      </c>
      <c r="C39" s="74" t="e">
        <v>#N/A</v>
      </c>
    </row>
    <row r="40" spans="1:3" x14ac:dyDescent="0.3">
      <c r="A40" s="1">
        <v>23512</v>
      </c>
      <c r="B40" s="74">
        <v>2</v>
      </c>
      <c r="C40" s="74" t="e">
        <v>#N/A</v>
      </c>
    </row>
    <row r="41" spans="1:3" x14ac:dyDescent="0.3">
      <c r="A41" s="1">
        <v>23604</v>
      </c>
      <c r="B41" s="74">
        <v>2</v>
      </c>
      <c r="C41" s="74" t="e">
        <v>#N/A</v>
      </c>
    </row>
    <row r="42" spans="1:3" x14ac:dyDescent="0.3">
      <c r="A42" s="1">
        <v>23696</v>
      </c>
      <c r="B42" s="74">
        <v>2</v>
      </c>
      <c r="C42" s="74" t="e">
        <v>#N/A</v>
      </c>
    </row>
    <row r="43" spans="1:3" x14ac:dyDescent="0.3">
      <c r="A43" s="1">
        <v>23788</v>
      </c>
      <c r="B43" s="74">
        <v>2</v>
      </c>
      <c r="C43" s="74" t="e">
        <v>#N/A</v>
      </c>
    </row>
    <row r="44" spans="1:3" x14ac:dyDescent="0.3">
      <c r="A44" s="1">
        <v>23877</v>
      </c>
      <c r="B44" s="74">
        <v>2</v>
      </c>
      <c r="C44" s="74" t="e">
        <v>#N/A</v>
      </c>
    </row>
    <row r="45" spans="1:3" x14ac:dyDescent="0.3">
      <c r="A45" s="1">
        <v>23969</v>
      </c>
      <c r="B45" s="74">
        <v>2</v>
      </c>
      <c r="C45" s="74" t="e">
        <v>#N/A</v>
      </c>
    </row>
    <row r="46" spans="1:3" x14ac:dyDescent="0.3">
      <c r="A46" s="1">
        <v>24061</v>
      </c>
      <c r="B46" s="74">
        <v>2</v>
      </c>
      <c r="C46" s="74" t="e">
        <v>#N/A</v>
      </c>
    </row>
    <row r="47" spans="1:3" x14ac:dyDescent="0.3">
      <c r="A47" s="1">
        <v>24153</v>
      </c>
      <c r="B47" s="74">
        <v>2</v>
      </c>
      <c r="C47" s="74" t="e">
        <v>#N/A</v>
      </c>
    </row>
    <row r="48" spans="1:3" x14ac:dyDescent="0.3">
      <c r="A48" s="1">
        <v>24242</v>
      </c>
      <c r="B48" s="74">
        <v>2</v>
      </c>
      <c r="C48" s="74" t="e">
        <v>#N/A</v>
      </c>
    </row>
    <row r="49" spans="1:3" x14ac:dyDescent="0.3">
      <c r="A49" s="1">
        <v>24334</v>
      </c>
      <c r="B49" s="74">
        <v>2</v>
      </c>
      <c r="C49" s="74" t="e">
        <v>#N/A</v>
      </c>
    </row>
    <row r="50" spans="1:3" x14ac:dyDescent="0.3">
      <c r="A50" s="1">
        <v>24426</v>
      </c>
      <c r="B50" s="74">
        <v>2</v>
      </c>
      <c r="C50" s="74" t="e">
        <v>#N/A</v>
      </c>
    </row>
    <row r="51" spans="1:3" x14ac:dyDescent="0.3">
      <c r="A51" s="1">
        <v>24518</v>
      </c>
      <c r="B51" s="74">
        <v>2</v>
      </c>
      <c r="C51" s="74" t="e">
        <v>#N/A</v>
      </c>
    </row>
    <row r="52" spans="1:3" x14ac:dyDescent="0.3">
      <c r="A52" s="1">
        <v>24607</v>
      </c>
      <c r="B52" s="74">
        <v>2</v>
      </c>
      <c r="C52" s="74" t="e">
        <v>#N/A</v>
      </c>
    </row>
    <row r="53" spans="1:3" x14ac:dyDescent="0.3">
      <c r="A53" s="1">
        <v>24699</v>
      </c>
      <c r="B53" s="74">
        <v>2</v>
      </c>
      <c r="C53" s="74" t="e">
        <v>#N/A</v>
      </c>
    </row>
    <row r="54" spans="1:3" x14ac:dyDescent="0.3">
      <c r="A54" s="1">
        <v>24791</v>
      </c>
      <c r="B54" s="74">
        <v>2</v>
      </c>
      <c r="C54" s="74" t="e">
        <v>#N/A</v>
      </c>
    </row>
    <row r="55" spans="1:3" x14ac:dyDescent="0.3">
      <c r="A55" s="1">
        <v>24883</v>
      </c>
      <c r="B55" s="74">
        <v>2</v>
      </c>
      <c r="C55" s="74" t="e">
        <v>#N/A</v>
      </c>
    </row>
    <row r="56" spans="1:3" x14ac:dyDescent="0.3">
      <c r="A56" s="1">
        <v>24973</v>
      </c>
      <c r="B56" s="74">
        <v>2</v>
      </c>
      <c r="C56" s="74" t="e">
        <v>#N/A</v>
      </c>
    </row>
    <row r="57" spans="1:3" x14ac:dyDescent="0.3">
      <c r="A57" s="1">
        <v>25065</v>
      </c>
      <c r="B57" s="74">
        <v>2</v>
      </c>
      <c r="C57" s="74" t="e">
        <v>#N/A</v>
      </c>
    </row>
    <row r="58" spans="1:3" x14ac:dyDescent="0.3">
      <c r="A58" s="1">
        <v>25157</v>
      </c>
      <c r="B58" s="74">
        <v>2</v>
      </c>
      <c r="C58" s="74" t="e">
        <v>#N/A</v>
      </c>
    </row>
    <row r="59" spans="1:3" x14ac:dyDescent="0.3">
      <c r="A59" s="1">
        <v>25249</v>
      </c>
      <c r="B59" s="74">
        <v>2</v>
      </c>
      <c r="C59" s="74" t="e">
        <v>#N/A</v>
      </c>
    </row>
    <row r="60" spans="1:3" x14ac:dyDescent="0.3">
      <c r="A60" s="1">
        <v>25338</v>
      </c>
      <c r="B60" s="74">
        <v>2</v>
      </c>
      <c r="C60" s="74" t="e">
        <v>#N/A</v>
      </c>
    </row>
    <row r="61" spans="1:3" x14ac:dyDescent="0.3">
      <c r="A61" s="1">
        <v>25430</v>
      </c>
      <c r="B61" s="74">
        <v>2</v>
      </c>
      <c r="C61" s="74" t="e">
        <v>#N/A</v>
      </c>
    </row>
    <row r="62" spans="1:3" x14ac:dyDescent="0.3">
      <c r="A62" s="1">
        <v>25522</v>
      </c>
      <c r="B62" s="74">
        <v>2</v>
      </c>
      <c r="C62" s="74" t="e">
        <v>#N/A</v>
      </c>
    </row>
    <row r="63" spans="1:3" x14ac:dyDescent="0.3">
      <c r="A63" s="1">
        <v>25614</v>
      </c>
      <c r="B63" s="74">
        <v>2</v>
      </c>
      <c r="C63" s="74" t="e">
        <v>#N/A</v>
      </c>
    </row>
    <row r="64" spans="1:3" x14ac:dyDescent="0.3">
      <c r="A64" s="1">
        <v>25703</v>
      </c>
      <c r="B64" s="74">
        <v>2</v>
      </c>
      <c r="C64" s="74" t="e">
        <v>#N/A</v>
      </c>
    </row>
    <row r="65" spans="1:3" x14ac:dyDescent="0.3">
      <c r="A65" s="1">
        <v>25795</v>
      </c>
      <c r="B65" s="74">
        <v>2</v>
      </c>
      <c r="C65" s="74" t="e">
        <v>#N/A</v>
      </c>
    </row>
    <row r="66" spans="1:3" x14ac:dyDescent="0.3">
      <c r="A66" s="1">
        <v>25887</v>
      </c>
      <c r="B66" s="74">
        <v>2</v>
      </c>
      <c r="C66" s="74" t="e">
        <v>#N/A</v>
      </c>
    </row>
    <row r="67" spans="1:3" x14ac:dyDescent="0.3">
      <c r="A67" s="1">
        <v>25979</v>
      </c>
      <c r="B67" s="74">
        <v>2</v>
      </c>
      <c r="C67" s="74" t="e">
        <v>#N/A</v>
      </c>
    </row>
    <row r="68" spans="1:3" x14ac:dyDescent="0.3">
      <c r="A68" s="1">
        <v>26068</v>
      </c>
      <c r="B68" s="74">
        <v>2</v>
      </c>
      <c r="C68" s="74" t="e">
        <v>#N/A</v>
      </c>
    </row>
    <row r="69" spans="1:3" x14ac:dyDescent="0.3">
      <c r="A69" s="1">
        <v>26160</v>
      </c>
      <c r="B69" s="74">
        <v>2</v>
      </c>
      <c r="C69" s="74" t="e">
        <v>#N/A</v>
      </c>
    </row>
    <row r="70" spans="1:3" x14ac:dyDescent="0.3">
      <c r="A70" s="1">
        <v>26252</v>
      </c>
      <c r="B70" s="74">
        <v>2</v>
      </c>
      <c r="C70" s="74" t="e">
        <v>#N/A</v>
      </c>
    </row>
    <row r="71" spans="1:3" x14ac:dyDescent="0.3">
      <c r="A71" s="1">
        <v>26344</v>
      </c>
      <c r="B71" s="74">
        <v>2</v>
      </c>
      <c r="C71" s="74" t="e">
        <v>#N/A</v>
      </c>
    </row>
    <row r="72" spans="1:3" x14ac:dyDescent="0.3">
      <c r="A72" s="1">
        <v>26434</v>
      </c>
      <c r="B72" s="74">
        <v>2</v>
      </c>
      <c r="C72" s="74" t="e">
        <v>#N/A</v>
      </c>
    </row>
    <row r="73" spans="1:3" x14ac:dyDescent="0.3">
      <c r="A73" s="1">
        <v>26526</v>
      </c>
      <c r="B73" s="74">
        <v>2</v>
      </c>
      <c r="C73" s="74" t="e">
        <v>#N/A</v>
      </c>
    </row>
    <row r="74" spans="1:3" x14ac:dyDescent="0.3">
      <c r="A74" s="1">
        <v>26618</v>
      </c>
      <c r="B74" s="74">
        <v>2</v>
      </c>
      <c r="C74" s="74" t="e">
        <v>#N/A</v>
      </c>
    </row>
    <row r="75" spans="1:3" x14ac:dyDescent="0.3">
      <c r="A75" s="1">
        <v>26710</v>
      </c>
      <c r="B75" s="74">
        <v>2</v>
      </c>
      <c r="C75" s="74" t="e">
        <v>#N/A</v>
      </c>
    </row>
    <row r="76" spans="1:3" x14ac:dyDescent="0.3">
      <c r="A76" s="1">
        <v>26799</v>
      </c>
      <c r="B76" s="74">
        <v>2</v>
      </c>
      <c r="C76" s="74" t="e">
        <v>#N/A</v>
      </c>
    </row>
    <row r="77" spans="1:3" x14ac:dyDescent="0.3">
      <c r="A77" s="1">
        <v>26891</v>
      </c>
      <c r="B77" s="74">
        <v>2</v>
      </c>
      <c r="C77" s="74" t="e">
        <v>#N/A</v>
      </c>
    </row>
    <row r="78" spans="1:3" x14ac:dyDescent="0.3">
      <c r="A78" s="1">
        <v>26983</v>
      </c>
      <c r="B78" s="74">
        <v>2</v>
      </c>
      <c r="C78" s="74" t="e">
        <v>#N/A</v>
      </c>
    </row>
    <row r="79" spans="1:3" x14ac:dyDescent="0.3">
      <c r="A79" s="1">
        <v>27075</v>
      </c>
      <c r="B79" s="74">
        <v>2</v>
      </c>
      <c r="C79" s="74" t="e">
        <v>#N/A</v>
      </c>
    </row>
    <row r="80" spans="1:3" x14ac:dyDescent="0.3">
      <c r="A80" s="1">
        <v>27164</v>
      </c>
      <c r="B80" s="74">
        <v>2</v>
      </c>
      <c r="C80" s="74" t="e">
        <v>#N/A</v>
      </c>
    </row>
    <row r="81" spans="1:3" x14ac:dyDescent="0.3">
      <c r="A81" s="1">
        <v>27256</v>
      </c>
      <c r="B81" s="74">
        <v>2</v>
      </c>
      <c r="C81" s="74" t="e">
        <v>#N/A</v>
      </c>
    </row>
    <row r="82" spans="1:3" x14ac:dyDescent="0.3">
      <c r="A82" s="1">
        <v>27348</v>
      </c>
      <c r="B82" s="74">
        <v>2</v>
      </c>
      <c r="C82" s="74" t="e">
        <v>#N/A</v>
      </c>
    </row>
    <row r="83" spans="1:3" x14ac:dyDescent="0.3">
      <c r="A83" s="1">
        <v>27440</v>
      </c>
      <c r="B83" s="74">
        <v>2</v>
      </c>
      <c r="C83" s="74" t="e">
        <v>#N/A</v>
      </c>
    </row>
    <row r="84" spans="1:3" x14ac:dyDescent="0.3">
      <c r="A84" s="1">
        <v>27529</v>
      </c>
      <c r="B84" s="74">
        <v>2</v>
      </c>
      <c r="C84" s="74" t="e">
        <v>#N/A</v>
      </c>
    </row>
    <row r="85" spans="1:3" x14ac:dyDescent="0.3">
      <c r="A85" s="1">
        <v>27621</v>
      </c>
      <c r="B85" s="74">
        <v>2</v>
      </c>
      <c r="C85" s="74" t="e">
        <v>#N/A</v>
      </c>
    </row>
    <row r="86" spans="1:3" x14ac:dyDescent="0.3">
      <c r="A86" s="1">
        <v>27713</v>
      </c>
      <c r="B86" s="74">
        <v>2</v>
      </c>
      <c r="C86" s="74" t="e">
        <v>#N/A</v>
      </c>
    </row>
    <row r="87" spans="1:3" x14ac:dyDescent="0.3">
      <c r="A87" s="1">
        <v>27805</v>
      </c>
      <c r="B87" s="74">
        <v>2</v>
      </c>
      <c r="C87" s="74" t="e">
        <v>#N/A</v>
      </c>
    </row>
    <row r="88" spans="1:3" x14ac:dyDescent="0.3">
      <c r="A88" s="1">
        <v>27895</v>
      </c>
      <c r="B88" s="74">
        <v>2</v>
      </c>
      <c r="C88" s="74" t="e">
        <v>#N/A</v>
      </c>
    </row>
    <row r="89" spans="1:3" x14ac:dyDescent="0.3">
      <c r="A89" s="1">
        <v>27987</v>
      </c>
      <c r="B89" s="74">
        <v>2</v>
      </c>
      <c r="C89" s="74" t="e">
        <v>#N/A</v>
      </c>
    </row>
    <row r="90" spans="1:3" x14ac:dyDescent="0.3">
      <c r="A90" s="1">
        <v>28079</v>
      </c>
      <c r="B90" s="74">
        <v>2</v>
      </c>
      <c r="C90" s="74" t="e">
        <v>#N/A</v>
      </c>
    </row>
    <row r="91" spans="1:3" x14ac:dyDescent="0.3">
      <c r="A91" s="1">
        <v>28171</v>
      </c>
      <c r="B91" s="74">
        <v>2</v>
      </c>
      <c r="C91" s="74" t="e">
        <v>#N/A</v>
      </c>
    </row>
    <row r="92" spans="1:3" x14ac:dyDescent="0.3">
      <c r="A92" s="1">
        <v>28260</v>
      </c>
      <c r="B92" s="74">
        <v>2</v>
      </c>
      <c r="C92" s="74" t="e">
        <v>#N/A</v>
      </c>
    </row>
    <row r="93" spans="1:3" x14ac:dyDescent="0.3">
      <c r="A93" s="1">
        <v>28352</v>
      </c>
      <c r="B93" s="74">
        <v>2</v>
      </c>
      <c r="C93" s="74" t="e">
        <v>#N/A</v>
      </c>
    </row>
    <row r="94" spans="1:3" x14ac:dyDescent="0.3">
      <c r="A94" s="1">
        <v>28444</v>
      </c>
      <c r="B94" s="74">
        <v>2</v>
      </c>
      <c r="C94" s="74" t="e">
        <v>#N/A</v>
      </c>
    </row>
    <row r="95" spans="1:3" x14ac:dyDescent="0.3">
      <c r="A95" s="1">
        <v>28536</v>
      </c>
      <c r="B95" s="74">
        <v>2</v>
      </c>
      <c r="C95" s="74" t="e">
        <v>#N/A</v>
      </c>
    </row>
    <row r="96" spans="1:3" x14ac:dyDescent="0.3">
      <c r="A96" s="1">
        <v>28625</v>
      </c>
      <c r="B96" s="74">
        <v>2</v>
      </c>
      <c r="C96" s="74" t="e">
        <v>#N/A</v>
      </c>
    </row>
    <row r="97" spans="1:3" x14ac:dyDescent="0.3">
      <c r="A97" s="1">
        <v>28717</v>
      </c>
      <c r="B97" s="74">
        <v>2</v>
      </c>
      <c r="C97" s="74" t="e">
        <v>#N/A</v>
      </c>
    </row>
    <row r="98" spans="1:3" x14ac:dyDescent="0.3">
      <c r="A98" s="1">
        <v>28809</v>
      </c>
      <c r="B98" s="74">
        <v>2</v>
      </c>
      <c r="C98" s="74" t="e">
        <v>#N/A</v>
      </c>
    </row>
    <row r="99" spans="1:3" x14ac:dyDescent="0.3">
      <c r="A99" s="1">
        <v>28901</v>
      </c>
      <c r="B99" s="74">
        <v>2</v>
      </c>
      <c r="C99" s="74" t="e">
        <v>#N/A</v>
      </c>
    </row>
    <row r="100" spans="1:3" x14ac:dyDescent="0.3">
      <c r="A100" s="1">
        <v>28990</v>
      </c>
      <c r="B100" s="74">
        <v>2</v>
      </c>
      <c r="C100" s="74" t="e">
        <v>#N/A</v>
      </c>
    </row>
    <row r="101" spans="1:3" x14ac:dyDescent="0.3">
      <c r="A101" s="1">
        <v>29082</v>
      </c>
      <c r="B101" s="74">
        <v>2</v>
      </c>
      <c r="C101" s="74" t="e">
        <v>#N/A</v>
      </c>
    </row>
    <row r="102" spans="1:3" x14ac:dyDescent="0.3">
      <c r="A102" s="1">
        <v>29174</v>
      </c>
      <c r="B102" s="74">
        <v>2</v>
      </c>
      <c r="C102" s="74" t="e">
        <v>#N/A</v>
      </c>
    </row>
    <row r="103" spans="1:3" x14ac:dyDescent="0.3">
      <c r="A103" s="1">
        <v>29266</v>
      </c>
      <c r="B103" s="74">
        <v>2</v>
      </c>
      <c r="C103" s="74" t="e">
        <v>#N/A</v>
      </c>
    </row>
    <row r="104" spans="1:3" x14ac:dyDescent="0.3">
      <c r="A104" s="1">
        <v>29356</v>
      </c>
      <c r="B104" s="74">
        <v>2</v>
      </c>
      <c r="C104" s="74" t="e">
        <v>#N/A</v>
      </c>
    </row>
    <row r="105" spans="1:3" x14ac:dyDescent="0.3">
      <c r="A105" s="1">
        <v>29448</v>
      </c>
      <c r="B105" s="74">
        <v>2</v>
      </c>
      <c r="C105" s="74" t="e">
        <v>#N/A</v>
      </c>
    </row>
    <row r="106" spans="1:3" x14ac:dyDescent="0.3">
      <c r="A106" s="1">
        <v>29540</v>
      </c>
      <c r="B106" s="74">
        <v>2</v>
      </c>
      <c r="C106" s="74" t="e">
        <v>#N/A</v>
      </c>
    </row>
    <row r="107" spans="1:3" x14ac:dyDescent="0.3">
      <c r="A107" s="1">
        <v>29632</v>
      </c>
      <c r="B107" s="74">
        <v>2</v>
      </c>
      <c r="C107" s="74" t="e">
        <v>#N/A</v>
      </c>
    </row>
    <row r="108" spans="1:3" x14ac:dyDescent="0.3">
      <c r="A108" s="1">
        <v>29721</v>
      </c>
      <c r="B108" s="74">
        <v>2</v>
      </c>
      <c r="C108" s="74" t="e">
        <v>#N/A</v>
      </c>
    </row>
    <row r="109" spans="1:3" x14ac:dyDescent="0.3">
      <c r="A109" s="1">
        <v>29813</v>
      </c>
      <c r="B109" s="74">
        <v>2</v>
      </c>
      <c r="C109" s="74" t="e">
        <v>#N/A</v>
      </c>
    </row>
    <row r="110" spans="1:3" x14ac:dyDescent="0.3">
      <c r="A110" s="1">
        <v>29905</v>
      </c>
      <c r="B110" s="74">
        <v>2</v>
      </c>
      <c r="C110" s="74" t="e">
        <v>#N/A</v>
      </c>
    </row>
    <row r="111" spans="1:3" x14ac:dyDescent="0.3">
      <c r="A111" s="1">
        <v>29997</v>
      </c>
      <c r="B111" s="74">
        <v>2</v>
      </c>
      <c r="C111" s="74" t="e">
        <v>#N/A</v>
      </c>
    </row>
    <row r="112" spans="1:3" x14ac:dyDescent="0.3">
      <c r="A112" s="1">
        <v>30086</v>
      </c>
      <c r="B112" s="74">
        <v>2</v>
      </c>
      <c r="C112" s="74" t="e">
        <v>#N/A</v>
      </c>
    </row>
    <row r="113" spans="1:3" x14ac:dyDescent="0.3">
      <c r="A113" s="1">
        <v>30178</v>
      </c>
      <c r="B113" s="74">
        <v>2</v>
      </c>
      <c r="C113" s="74" t="e">
        <v>#N/A</v>
      </c>
    </row>
    <row r="114" spans="1:3" x14ac:dyDescent="0.3">
      <c r="A114" s="1">
        <v>30270</v>
      </c>
      <c r="B114" s="74">
        <v>2</v>
      </c>
      <c r="C114" s="74" t="e">
        <v>#N/A</v>
      </c>
    </row>
    <row r="115" spans="1:3" x14ac:dyDescent="0.3">
      <c r="A115" s="1">
        <v>30362</v>
      </c>
      <c r="B115" s="74">
        <v>2</v>
      </c>
      <c r="C115" s="74" t="e">
        <v>#N/A</v>
      </c>
    </row>
    <row r="116" spans="1:3" x14ac:dyDescent="0.3">
      <c r="A116" s="1">
        <v>30451</v>
      </c>
      <c r="B116" s="74">
        <v>2</v>
      </c>
      <c r="C116" s="74" t="e">
        <v>#N/A</v>
      </c>
    </row>
    <row r="117" spans="1:3" x14ac:dyDescent="0.3">
      <c r="A117" s="1">
        <v>30543</v>
      </c>
      <c r="B117" s="74">
        <v>2</v>
      </c>
      <c r="C117" s="74" t="e">
        <v>#N/A</v>
      </c>
    </row>
    <row r="118" spans="1:3" x14ac:dyDescent="0.3">
      <c r="A118" s="1">
        <v>30635</v>
      </c>
      <c r="B118" s="74">
        <v>2</v>
      </c>
      <c r="C118" s="74" t="e">
        <v>#N/A</v>
      </c>
    </row>
    <row r="119" spans="1:3" x14ac:dyDescent="0.3">
      <c r="A119" s="1">
        <v>30727</v>
      </c>
      <c r="B119" s="74">
        <v>2</v>
      </c>
      <c r="C119" s="74" t="e">
        <v>#N/A</v>
      </c>
    </row>
    <row r="120" spans="1:3" x14ac:dyDescent="0.3">
      <c r="A120" s="1">
        <v>30817</v>
      </c>
      <c r="B120" s="74">
        <v>2</v>
      </c>
      <c r="C120" s="74" t="e">
        <v>#N/A</v>
      </c>
    </row>
    <row r="121" spans="1:3" x14ac:dyDescent="0.3">
      <c r="A121" s="1">
        <v>30909</v>
      </c>
      <c r="B121" s="74">
        <v>2</v>
      </c>
      <c r="C121" s="74" t="e">
        <v>#N/A</v>
      </c>
    </row>
    <row r="122" spans="1:3" x14ac:dyDescent="0.3">
      <c r="A122" s="1">
        <v>31001</v>
      </c>
      <c r="B122" s="74">
        <v>2</v>
      </c>
      <c r="C122" s="74" t="e">
        <v>#N/A</v>
      </c>
    </row>
    <row r="123" spans="1:3" x14ac:dyDescent="0.3">
      <c r="A123" s="1">
        <v>31093</v>
      </c>
      <c r="B123" s="74">
        <v>2</v>
      </c>
      <c r="C123" s="74" t="e">
        <v>#N/A</v>
      </c>
    </row>
    <row r="124" spans="1:3" x14ac:dyDescent="0.3">
      <c r="A124" s="1">
        <v>31182</v>
      </c>
      <c r="B124" s="74">
        <v>2</v>
      </c>
      <c r="C124" s="74" t="e">
        <v>#N/A</v>
      </c>
    </row>
    <row r="125" spans="1:3" x14ac:dyDescent="0.3">
      <c r="A125" s="1">
        <v>31274</v>
      </c>
      <c r="B125" s="74">
        <v>2</v>
      </c>
      <c r="C125" s="74" t="e">
        <v>#N/A</v>
      </c>
    </row>
    <row r="126" spans="1:3" x14ac:dyDescent="0.3">
      <c r="A126" s="1">
        <v>31366</v>
      </c>
      <c r="B126" s="74">
        <v>2</v>
      </c>
      <c r="C126" s="74" t="e">
        <v>#N/A</v>
      </c>
    </row>
    <row r="127" spans="1:3" x14ac:dyDescent="0.3">
      <c r="A127" s="1">
        <v>31458</v>
      </c>
      <c r="B127" s="74">
        <v>2</v>
      </c>
      <c r="C127" s="74" t="e">
        <v>#N/A</v>
      </c>
    </row>
    <row r="128" spans="1:3" x14ac:dyDescent="0.3">
      <c r="A128" s="1">
        <v>31547</v>
      </c>
      <c r="B128" s="74">
        <v>2</v>
      </c>
      <c r="C128" s="74" t="e">
        <v>#N/A</v>
      </c>
    </row>
    <row r="129" spans="1:3" x14ac:dyDescent="0.3">
      <c r="A129" s="1">
        <v>31639</v>
      </c>
      <c r="B129" s="74">
        <v>2</v>
      </c>
      <c r="C129" s="74" t="e">
        <v>#N/A</v>
      </c>
    </row>
    <row r="130" spans="1:3" x14ac:dyDescent="0.3">
      <c r="A130" s="1">
        <v>31731</v>
      </c>
      <c r="B130" s="74">
        <v>2</v>
      </c>
      <c r="C130" s="74" t="e">
        <v>#N/A</v>
      </c>
    </row>
    <row r="131" spans="1:3" x14ac:dyDescent="0.3">
      <c r="A131" s="1">
        <v>31823</v>
      </c>
      <c r="B131" s="74">
        <v>2</v>
      </c>
      <c r="C131" s="74" t="e">
        <v>#N/A</v>
      </c>
    </row>
    <row r="132" spans="1:3" x14ac:dyDescent="0.3">
      <c r="A132" s="1">
        <v>31912</v>
      </c>
      <c r="B132" s="74">
        <v>2</v>
      </c>
      <c r="C132" s="74" t="e">
        <v>#N/A</v>
      </c>
    </row>
    <row r="133" spans="1:3" x14ac:dyDescent="0.3">
      <c r="A133" s="1">
        <v>32004</v>
      </c>
      <c r="B133" s="74">
        <v>2</v>
      </c>
      <c r="C133" s="74" t="e">
        <v>#N/A</v>
      </c>
    </row>
    <row r="134" spans="1:3" x14ac:dyDescent="0.3">
      <c r="A134" s="1">
        <v>32096</v>
      </c>
      <c r="B134" s="74">
        <v>2</v>
      </c>
      <c r="C134" s="74" t="e">
        <v>#N/A</v>
      </c>
    </row>
    <row r="135" spans="1:3" x14ac:dyDescent="0.3">
      <c r="A135" s="1">
        <v>32188</v>
      </c>
      <c r="B135" s="74">
        <v>2</v>
      </c>
      <c r="C135" s="74" t="e">
        <v>#N/A</v>
      </c>
    </row>
    <row r="136" spans="1:3" x14ac:dyDescent="0.3">
      <c r="A136" s="1">
        <v>32278</v>
      </c>
      <c r="B136" s="74">
        <v>2</v>
      </c>
      <c r="C136" s="74" t="e">
        <v>#N/A</v>
      </c>
    </row>
    <row r="137" spans="1:3" x14ac:dyDescent="0.3">
      <c r="A137" s="1">
        <v>32370</v>
      </c>
      <c r="B137" s="74">
        <v>2</v>
      </c>
      <c r="C137" s="74" t="e">
        <v>#N/A</v>
      </c>
    </row>
    <row r="138" spans="1:3" x14ac:dyDescent="0.3">
      <c r="A138" s="1">
        <v>32462</v>
      </c>
      <c r="B138" s="74">
        <v>2</v>
      </c>
      <c r="C138" s="74" t="e">
        <v>#N/A</v>
      </c>
    </row>
    <row r="139" spans="1:3" x14ac:dyDescent="0.3">
      <c r="A139" s="1">
        <v>32554</v>
      </c>
      <c r="B139" s="74">
        <v>2</v>
      </c>
      <c r="C139" s="74" t="e">
        <v>#N/A</v>
      </c>
    </row>
    <row r="140" spans="1:3" x14ac:dyDescent="0.3">
      <c r="A140" s="1">
        <v>32643</v>
      </c>
      <c r="B140" s="74">
        <v>2</v>
      </c>
      <c r="C140" s="74" t="e">
        <v>#N/A</v>
      </c>
    </row>
    <row r="141" spans="1:3" x14ac:dyDescent="0.3">
      <c r="A141" s="1">
        <v>32735</v>
      </c>
      <c r="B141" s="74">
        <v>2</v>
      </c>
      <c r="C141" s="74" t="e">
        <v>#N/A</v>
      </c>
    </row>
    <row r="142" spans="1:3" x14ac:dyDescent="0.3">
      <c r="A142" s="1">
        <v>32827</v>
      </c>
      <c r="B142" s="74">
        <v>2</v>
      </c>
      <c r="C142" s="74" t="e">
        <v>#N/A</v>
      </c>
    </row>
    <row r="143" spans="1:3" x14ac:dyDescent="0.3">
      <c r="A143" s="1">
        <v>32919</v>
      </c>
      <c r="B143" s="74">
        <v>2</v>
      </c>
      <c r="C143" s="74" t="e">
        <v>#N/A</v>
      </c>
    </row>
    <row r="144" spans="1:3" x14ac:dyDescent="0.3">
      <c r="A144" s="1">
        <v>33008</v>
      </c>
      <c r="B144" s="74">
        <v>2</v>
      </c>
      <c r="C144" s="74" t="e">
        <v>#N/A</v>
      </c>
    </row>
    <row r="145" spans="1:3" x14ac:dyDescent="0.3">
      <c r="A145" s="1">
        <v>33100</v>
      </c>
      <c r="B145" s="74">
        <v>2</v>
      </c>
      <c r="C145" s="74" t="e">
        <v>#N/A</v>
      </c>
    </row>
    <row r="146" spans="1:3" x14ac:dyDescent="0.3">
      <c r="A146" s="1">
        <v>33192</v>
      </c>
      <c r="B146" s="74">
        <v>2</v>
      </c>
      <c r="C146" s="74" t="e">
        <v>#N/A</v>
      </c>
    </row>
    <row r="147" spans="1:3" x14ac:dyDescent="0.3">
      <c r="A147" s="1">
        <v>33284</v>
      </c>
      <c r="B147" s="74">
        <v>2</v>
      </c>
      <c r="C147" s="74" t="e">
        <v>#N/A</v>
      </c>
    </row>
    <row r="148" spans="1:3" x14ac:dyDescent="0.3">
      <c r="A148" s="1">
        <v>33373</v>
      </c>
      <c r="B148" s="74">
        <v>2</v>
      </c>
      <c r="C148" s="74" t="e">
        <v>#N/A</v>
      </c>
    </row>
    <row r="149" spans="1:3" x14ac:dyDescent="0.3">
      <c r="A149" s="1">
        <v>33465</v>
      </c>
      <c r="B149" s="74">
        <v>2</v>
      </c>
      <c r="C149" s="74" t="e">
        <v>#N/A</v>
      </c>
    </row>
    <row r="150" spans="1:3" x14ac:dyDescent="0.3">
      <c r="A150" s="1">
        <v>33557</v>
      </c>
      <c r="B150" s="74">
        <v>2</v>
      </c>
      <c r="C150" s="74" t="e">
        <v>#N/A</v>
      </c>
    </row>
    <row r="151" spans="1:3" x14ac:dyDescent="0.3">
      <c r="A151" s="1">
        <v>33649</v>
      </c>
      <c r="B151" s="74">
        <v>2</v>
      </c>
      <c r="C151" s="74" t="e">
        <v>#N/A</v>
      </c>
    </row>
    <row r="152" spans="1:3" x14ac:dyDescent="0.3">
      <c r="A152" s="1">
        <v>33739</v>
      </c>
      <c r="B152" s="74">
        <v>2</v>
      </c>
      <c r="C152" s="74" t="e">
        <v>#N/A</v>
      </c>
    </row>
    <row r="153" spans="1:3" x14ac:dyDescent="0.3">
      <c r="A153" s="1">
        <v>33831</v>
      </c>
      <c r="B153" s="74">
        <v>2</v>
      </c>
      <c r="C153" s="74" t="e">
        <v>#N/A</v>
      </c>
    </row>
    <row r="154" spans="1:3" x14ac:dyDescent="0.3">
      <c r="A154" s="1">
        <v>33923</v>
      </c>
      <c r="B154" s="74">
        <v>2</v>
      </c>
      <c r="C154" s="74" t="e">
        <v>#N/A</v>
      </c>
    </row>
    <row r="155" spans="1:3" x14ac:dyDescent="0.3">
      <c r="A155" s="1">
        <v>34015</v>
      </c>
      <c r="B155" s="74">
        <v>2</v>
      </c>
      <c r="C155" s="74" t="e">
        <v>#N/A</v>
      </c>
    </row>
    <row r="156" spans="1:3" x14ac:dyDescent="0.3">
      <c r="A156" s="1">
        <v>34104</v>
      </c>
      <c r="B156" s="74">
        <v>2</v>
      </c>
      <c r="C156" s="74" t="e">
        <v>#N/A</v>
      </c>
    </row>
    <row r="157" spans="1:3" x14ac:dyDescent="0.3">
      <c r="A157" s="1">
        <v>34196</v>
      </c>
      <c r="B157" s="74">
        <v>2</v>
      </c>
      <c r="C157" s="74" t="e">
        <v>#N/A</v>
      </c>
    </row>
    <row r="158" spans="1:3" x14ac:dyDescent="0.3">
      <c r="A158" s="1">
        <v>34288</v>
      </c>
      <c r="B158" s="74">
        <v>2</v>
      </c>
      <c r="C158" s="74" t="e">
        <v>#N/A</v>
      </c>
    </row>
    <row r="159" spans="1:3" x14ac:dyDescent="0.3">
      <c r="A159" s="1">
        <v>34380</v>
      </c>
      <c r="B159" s="74">
        <v>2</v>
      </c>
      <c r="C159" s="74" t="e">
        <v>#N/A</v>
      </c>
    </row>
    <row r="160" spans="1:3" x14ac:dyDescent="0.3">
      <c r="A160" s="1">
        <v>34469</v>
      </c>
      <c r="B160" s="74">
        <v>2</v>
      </c>
      <c r="C160" s="74" t="e">
        <v>#N/A</v>
      </c>
    </row>
    <row r="161" spans="1:3" x14ac:dyDescent="0.3">
      <c r="A161" s="1">
        <v>34561</v>
      </c>
      <c r="B161" s="74">
        <v>2</v>
      </c>
      <c r="C161" s="74" t="e">
        <v>#N/A</v>
      </c>
    </row>
    <row r="162" spans="1:3" x14ac:dyDescent="0.3">
      <c r="A162" s="1">
        <v>34653</v>
      </c>
      <c r="B162" s="74">
        <v>2</v>
      </c>
      <c r="C162" s="74" t="e">
        <v>#N/A</v>
      </c>
    </row>
    <row r="163" spans="1:3" x14ac:dyDescent="0.3">
      <c r="A163" s="1">
        <v>34745</v>
      </c>
      <c r="B163" s="74">
        <v>2</v>
      </c>
      <c r="C163" s="74" t="e">
        <v>#N/A</v>
      </c>
    </row>
    <row r="164" spans="1:3" x14ac:dyDescent="0.3">
      <c r="A164" s="1">
        <v>34834</v>
      </c>
      <c r="B164" s="74">
        <v>2</v>
      </c>
      <c r="C164" s="74" t="e">
        <v>#N/A</v>
      </c>
    </row>
    <row r="165" spans="1:3" x14ac:dyDescent="0.3">
      <c r="A165" s="1">
        <v>34926</v>
      </c>
      <c r="B165" s="74">
        <v>2</v>
      </c>
      <c r="C165" s="74" t="e">
        <v>#N/A</v>
      </c>
    </row>
    <row r="166" spans="1:3" x14ac:dyDescent="0.3">
      <c r="A166" s="1">
        <v>35018</v>
      </c>
      <c r="B166" s="74">
        <v>2</v>
      </c>
      <c r="C166" s="74" t="e">
        <v>#N/A</v>
      </c>
    </row>
    <row r="167" spans="1:3" x14ac:dyDescent="0.3">
      <c r="A167" s="1">
        <v>35110</v>
      </c>
      <c r="B167" s="74">
        <v>2</v>
      </c>
      <c r="C167" s="74" t="e">
        <v>#N/A</v>
      </c>
    </row>
    <row r="168" spans="1:3" x14ac:dyDescent="0.3">
      <c r="A168" s="1">
        <v>35200</v>
      </c>
      <c r="B168" s="74">
        <v>2</v>
      </c>
      <c r="C168" s="74" t="e">
        <v>#N/A</v>
      </c>
    </row>
    <row r="169" spans="1:3" x14ac:dyDescent="0.3">
      <c r="A169" s="1">
        <v>35292</v>
      </c>
      <c r="B169" s="74">
        <v>2</v>
      </c>
      <c r="C169" s="74" t="e">
        <v>#N/A</v>
      </c>
    </row>
    <row r="170" spans="1:3" x14ac:dyDescent="0.3">
      <c r="A170" s="1">
        <v>35384</v>
      </c>
      <c r="B170" s="74">
        <v>2</v>
      </c>
      <c r="C170" s="74" t="e">
        <v>#N/A</v>
      </c>
    </row>
    <row r="171" spans="1:3" x14ac:dyDescent="0.3">
      <c r="A171" s="1">
        <v>35476</v>
      </c>
      <c r="B171" s="74">
        <v>2</v>
      </c>
      <c r="C171" s="74" t="e">
        <v>#N/A</v>
      </c>
    </row>
    <row r="172" spans="1:3" x14ac:dyDescent="0.3">
      <c r="A172" s="1">
        <v>35565</v>
      </c>
      <c r="B172" s="74">
        <v>2</v>
      </c>
      <c r="C172" s="74" t="e">
        <v>#N/A</v>
      </c>
    </row>
    <row r="173" spans="1:3" x14ac:dyDescent="0.3">
      <c r="A173" s="1">
        <v>35657</v>
      </c>
      <c r="B173" s="74">
        <v>2</v>
      </c>
      <c r="C173" s="74" t="e">
        <v>#N/A</v>
      </c>
    </row>
    <row r="174" spans="1:3" x14ac:dyDescent="0.3">
      <c r="A174" s="1">
        <v>35749</v>
      </c>
      <c r="B174" s="74">
        <v>2</v>
      </c>
      <c r="C174" s="74" t="e">
        <v>#N/A</v>
      </c>
    </row>
    <row r="175" spans="1:3" x14ac:dyDescent="0.3">
      <c r="A175" s="1">
        <v>35841</v>
      </c>
      <c r="B175" s="74">
        <v>2</v>
      </c>
      <c r="C175" s="74" t="e">
        <v>#N/A</v>
      </c>
    </row>
    <row r="176" spans="1:3" x14ac:dyDescent="0.3">
      <c r="A176" s="1">
        <v>35930</v>
      </c>
      <c r="B176" s="74">
        <v>2</v>
      </c>
      <c r="C176" s="74" t="e">
        <v>#N/A</v>
      </c>
    </row>
    <row r="177" spans="1:3" x14ac:dyDescent="0.3">
      <c r="A177" s="1">
        <v>36022</v>
      </c>
      <c r="B177" s="74">
        <v>2</v>
      </c>
      <c r="C177" s="74" t="e">
        <v>#N/A</v>
      </c>
    </row>
    <row r="178" spans="1:3" x14ac:dyDescent="0.3">
      <c r="A178" s="1">
        <v>36114</v>
      </c>
      <c r="B178" s="74">
        <v>2</v>
      </c>
      <c r="C178" s="74" t="e">
        <v>#N/A</v>
      </c>
    </row>
    <row r="179" spans="1:3" x14ac:dyDescent="0.3">
      <c r="A179" s="1">
        <v>36206</v>
      </c>
      <c r="B179" s="74">
        <v>2</v>
      </c>
      <c r="C179" s="74" t="e">
        <v>#N/A</v>
      </c>
    </row>
    <row r="180" spans="1:3" x14ac:dyDescent="0.3">
      <c r="A180" s="1">
        <v>36295</v>
      </c>
      <c r="B180" s="74">
        <v>2</v>
      </c>
      <c r="C180" s="74" t="e">
        <v>#N/A</v>
      </c>
    </row>
    <row r="181" spans="1:3" x14ac:dyDescent="0.3">
      <c r="A181" s="1">
        <v>36387</v>
      </c>
      <c r="B181" s="74">
        <v>2</v>
      </c>
      <c r="C181" s="74" t="e">
        <v>#N/A</v>
      </c>
    </row>
    <row r="182" spans="1:3" x14ac:dyDescent="0.3">
      <c r="A182" s="1">
        <v>36479</v>
      </c>
      <c r="B182" s="74">
        <v>2</v>
      </c>
      <c r="C182" s="74" t="e">
        <v>#N/A</v>
      </c>
    </row>
    <row r="183" spans="1:3" x14ac:dyDescent="0.3">
      <c r="A183" s="1">
        <v>36571</v>
      </c>
      <c r="B183" s="74">
        <v>2</v>
      </c>
      <c r="C183" s="74" t="e">
        <v>#N/A</v>
      </c>
    </row>
    <row r="184" spans="1:3" x14ac:dyDescent="0.3">
      <c r="A184" s="1">
        <v>36661</v>
      </c>
      <c r="B184" s="74">
        <v>2</v>
      </c>
      <c r="C184" s="74" t="e">
        <v>#N/A</v>
      </c>
    </row>
    <row r="185" spans="1:3" x14ac:dyDescent="0.3">
      <c r="A185" s="1">
        <v>36753</v>
      </c>
      <c r="B185" s="74">
        <v>2</v>
      </c>
      <c r="C185" s="74" t="e">
        <v>#N/A</v>
      </c>
    </row>
    <row r="186" spans="1:3" x14ac:dyDescent="0.3">
      <c r="A186" s="1">
        <v>36845</v>
      </c>
      <c r="B186" s="74">
        <v>2</v>
      </c>
      <c r="C186" s="74" t="e">
        <v>#N/A</v>
      </c>
    </row>
    <row r="187" spans="1:3" x14ac:dyDescent="0.3">
      <c r="A187" s="1">
        <v>36937</v>
      </c>
      <c r="B187" s="74">
        <v>2</v>
      </c>
      <c r="C187" s="74" t="e">
        <v>#N/A</v>
      </c>
    </row>
    <row r="188" spans="1:3" x14ac:dyDescent="0.3">
      <c r="A188" s="1">
        <v>37026</v>
      </c>
      <c r="B188" s="74">
        <v>2</v>
      </c>
      <c r="C188" s="74" t="e">
        <v>#N/A</v>
      </c>
    </row>
    <row r="189" spans="1:3" x14ac:dyDescent="0.3">
      <c r="A189" s="1">
        <v>37118</v>
      </c>
      <c r="B189" s="74">
        <v>2</v>
      </c>
      <c r="C189" s="74" t="e">
        <v>#N/A</v>
      </c>
    </row>
    <row r="190" spans="1:3" x14ac:dyDescent="0.3">
      <c r="A190" s="1">
        <v>37210</v>
      </c>
      <c r="B190" s="74">
        <v>2</v>
      </c>
      <c r="C190" s="74" t="e">
        <v>#N/A</v>
      </c>
    </row>
    <row r="191" spans="1:3" x14ac:dyDescent="0.3">
      <c r="A191" s="1">
        <v>37302</v>
      </c>
      <c r="B191" s="74">
        <v>2</v>
      </c>
      <c r="C191" s="74" t="e">
        <v>#N/A</v>
      </c>
    </row>
    <row r="192" spans="1:3" x14ac:dyDescent="0.3">
      <c r="A192" s="1">
        <v>37391</v>
      </c>
      <c r="B192" s="74">
        <v>2</v>
      </c>
      <c r="C192" s="74" t="e">
        <v>#N/A</v>
      </c>
    </row>
    <row r="193" spans="1:3" x14ac:dyDescent="0.3">
      <c r="A193" s="1">
        <v>37483</v>
      </c>
      <c r="B193" s="74">
        <v>2</v>
      </c>
      <c r="C193" s="74" t="e">
        <v>#N/A</v>
      </c>
    </row>
    <row r="194" spans="1:3" x14ac:dyDescent="0.3">
      <c r="A194" s="1">
        <v>37575</v>
      </c>
      <c r="B194" s="74">
        <v>2</v>
      </c>
      <c r="C194" s="74" t="e">
        <v>#N/A</v>
      </c>
    </row>
    <row r="195" spans="1:3" x14ac:dyDescent="0.3">
      <c r="A195" s="1">
        <v>37667</v>
      </c>
      <c r="B195" s="74">
        <v>2</v>
      </c>
      <c r="C195" s="74" t="e">
        <v>#N/A</v>
      </c>
    </row>
    <row r="196" spans="1:3" x14ac:dyDescent="0.3">
      <c r="A196" s="1">
        <v>37756</v>
      </c>
      <c r="B196" s="74">
        <v>2</v>
      </c>
      <c r="C196" s="74" t="e">
        <v>#N/A</v>
      </c>
    </row>
    <row r="197" spans="1:3" x14ac:dyDescent="0.3">
      <c r="A197" s="1">
        <v>37848</v>
      </c>
      <c r="B197" s="74">
        <v>2</v>
      </c>
      <c r="C197" s="74" t="e">
        <v>#N/A</v>
      </c>
    </row>
    <row r="198" spans="1:3" x14ac:dyDescent="0.3">
      <c r="A198" s="1">
        <v>37940</v>
      </c>
      <c r="B198" s="74">
        <v>2</v>
      </c>
      <c r="C198" s="74" t="e">
        <v>#N/A</v>
      </c>
    </row>
    <row r="199" spans="1:3" x14ac:dyDescent="0.3">
      <c r="A199" s="1">
        <v>38032</v>
      </c>
      <c r="B199" s="74">
        <v>2</v>
      </c>
      <c r="C199" s="74" t="e">
        <v>#N/A</v>
      </c>
    </row>
    <row r="200" spans="1:3" x14ac:dyDescent="0.3">
      <c r="A200" s="1">
        <v>38122</v>
      </c>
      <c r="B200" s="74">
        <v>2</v>
      </c>
      <c r="C200" s="74" t="e">
        <v>#N/A</v>
      </c>
    </row>
    <row r="201" spans="1:3" x14ac:dyDescent="0.3">
      <c r="A201" s="1">
        <v>38214</v>
      </c>
      <c r="B201" s="74">
        <v>2</v>
      </c>
      <c r="C201" s="74" t="e">
        <v>#N/A</v>
      </c>
    </row>
    <row r="202" spans="1:3" x14ac:dyDescent="0.3">
      <c r="A202" s="1">
        <v>38306</v>
      </c>
      <c r="B202" s="74">
        <v>2</v>
      </c>
      <c r="C202" s="74" t="e">
        <v>#N/A</v>
      </c>
    </row>
    <row r="203" spans="1:3" x14ac:dyDescent="0.3">
      <c r="A203" s="1">
        <v>38398</v>
      </c>
      <c r="B203" s="74">
        <v>2</v>
      </c>
      <c r="C203" s="74" t="e">
        <v>#N/A</v>
      </c>
    </row>
    <row r="204" spans="1:3" x14ac:dyDescent="0.3">
      <c r="A204" s="1">
        <v>38487</v>
      </c>
      <c r="B204" s="74">
        <v>2</v>
      </c>
      <c r="C204" s="74" t="e">
        <v>#N/A</v>
      </c>
    </row>
    <row r="205" spans="1:3" x14ac:dyDescent="0.3">
      <c r="A205" s="1">
        <v>38579</v>
      </c>
      <c r="B205" s="74">
        <v>2</v>
      </c>
      <c r="C205" s="74" t="e">
        <v>#N/A</v>
      </c>
    </row>
    <row r="206" spans="1:3" x14ac:dyDescent="0.3">
      <c r="A206" s="1">
        <v>38671</v>
      </c>
      <c r="B206" s="74">
        <v>2</v>
      </c>
      <c r="C206" s="74" t="e">
        <v>#N/A</v>
      </c>
    </row>
    <row r="207" spans="1:3" x14ac:dyDescent="0.3">
      <c r="A207" s="1">
        <v>38763</v>
      </c>
      <c r="B207" s="74">
        <v>2</v>
      </c>
      <c r="C207" s="74" t="e">
        <v>#N/A</v>
      </c>
    </row>
    <row r="208" spans="1:3" x14ac:dyDescent="0.3">
      <c r="A208" s="1">
        <v>38852</v>
      </c>
      <c r="B208" s="74">
        <v>2</v>
      </c>
      <c r="C208" s="74" t="e">
        <v>#N/A</v>
      </c>
    </row>
    <row r="209" spans="1:3" x14ac:dyDescent="0.3">
      <c r="A209" s="1">
        <v>38944</v>
      </c>
      <c r="B209" s="74">
        <v>2</v>
      </c>
      <c r="C209" s="74" t="e">
        <v>#N/A</v>
      </c>
    </row>
    <row r="210" spans="1:3" x14ac:dyDescent="0.3">
      <c r="A210" s="1">
        <v>39036</v>
      </c>
      <c r="B210" s="74">
        <v>2</v>
      </c>
      <c r="C210" s="74" t="e">
        <v>#N/A</v>
      </c>
    </row>
    <row r="211" spans="1:3" x14ac:dyDescent="0.3">
      <c r="A211" s="1">
        <v>39128</v>
      </c>
      <c r="B211" s="74">
        <v>2</v>
      </c>
      <c r="C211" s="74" t="e">
        <v>#N/A</v>
      </c>
    </row>
    <row r="212" spans="1:3" x14ac:dyDescent="0.3">
      <c r="A212" s="1">
        <v>39217</v>
      </c>
      <c r="B212" s="74">
        <v>2</v>
      </c>
      <c r="C212" s="74" t="e">
        <v>#N/A</v>
      </c>
    </row>
    <row r="213" spans="1:3" x14ac:dyDescent="0.3">
      <c r="A213" s="1">
        <v>39309</v>
      </c>
      <c r="B213" s="74">
        <v>2</v>
      </c>
      <c r="C213" s="74" t="e">
        <v>#N/A</v>
      </c>
    </row>
    <row r="214" spans="1:3" x14ac:dyDescent="0.3">
      <c r="A214" s="1">
        <v>39401</v>
      </c>
      <c r="B214" s="74">
        <v>2</v>
      </c>
      <c r="C214" s="74" t="e">
        <v>#N/A</v>
      </c>
    </row>
    <row r="215" spans="1:3" x14ac:dyDescent="0.3">
      <c r="A215" s="1">
        <v>39493</v>
      </c>
      <c r="B215" s="74">
        <v>2</v>
      </c>
      <c r="C215" s="74" t="e">
        <v>#N/A</v>
      </c>
    </row>
    <row r="216" spans="1:3" x14ac:dyDescent="0.3">
      <c r="A216" s="1">
        <v>39583</v>
      </c>
      <c r="B216" s="74">
        <v>2</v>
      </c>
      <c r="C216" s="74" t="e">
        <v>#N/A</v>
      </c>
    </row>
    <row r="217" spans="1:3" x14ac:dyDescent="0.3">
      <c r="A217" s="1">
        <v>39675</v>
      </c>
      <c r="B217" s="74">
        <v>2</v>
      </c>
      <c r="C217" s="74" t="e">
        <v>#N/A</v>
      </c>
    </row>
    <row r="218" spans="1:3" x14ac:dyDescent="0.3">
      <c r="A218" s="1">
        <v>39767</v>
      </c>
      <c r="B218" s="74">
        <v>2</v>
      </c>
      <c r="C218" s="74" t="e">
        <v>#N/A</v>
      </c>
    </row>
    <row r="219" spans="1:3" x14ac:dyDescent="0.3">
      <c r="A219" s="1">
        <v>39859</v>
      </c>
      <c r="B219" s="74">
        <v>2</v>
      </c>
      <c r="C219" s="74">
        <v>1.8500000000000003</v>
      </c>
    </row>
    <row r="220" spans="1:3" x14ac:dyDescent="0.3">
      <c r="A220" s="1">
        <v>39948</v>
      </c>
      <c r="B220" s="74">
        <v>2</v>
      </c>
      <c r="C220" s="74">
        <v>1.8500000000000003</v>
      </c>
    </row>
    <row r="221" spans="1:3" x14ac:dyDescent="0.3">
      <c r="A221" s="1">
        <v>40040</v>
      </c>
      <c r="B221" s="74">
        <v>2</v>
      </c>
      <c r="C221" s="74">
        <v>1.8500000000000003</v>
      </c>
    </row>
    <row r="222" spans="1:3" x14ac:dyDescent="0.3">
      <c r="A222" s="1">
        <v>40132</v>
      </c>
      <c r="B222" s="74">
        <v>2</v>
      </c>
      <c r="C222" s="74">
        <v>1.8500000000000003</v>
      </c>
    </row>
    <row r="223" spans="1:3" x14ac:dyDescent="0.3">
      <c r="A223" s="1">
        <v>40224</v>
      </c>
      <c r="B223" s="74">
        <v>2</v>
      </c>
      <c r="C223" s="74">
        <v>1.8500000000000003</v>
      </c>
    </row>
    <row r="224" spans="1:3" x14ac:dyDescent="0.3">
      <c r="A224" s="1">
        <v>40313</v>
      </c>
      <c r="B224" s="74">
        <v>2</v>
      </c>
      <c r="C224" s="74">
        <v>1.8500000000000003</v>
      </c>
    </row>
    <row r="225" spans="1:3" x14ac:dyDescent="0.3">
      <c r="A225" s="1">
        <v>40405</v>
      </c>
      <c r="B225" s="74">
        <v>2</v>
      </c>
      <c r="C225" s="74">
        <v>1.8374999999999944</v>
      </c>
    </row>
    <row r="226" spans="1:3" x14ac:dyDescent="0.3">
      <c r="A226" s="1">
        <v>40497</v>
      </c>
      <c r="B226" s="74">
        <v>2</v>
      </c>
      <c r="C226" s="74">
        <v>1.8041666666666725</v>
      </c>
    </row>
    <row r="227" spans="1:3" x14ac:dyDescent="0.3">
      <c r="A227" s="1">
        <v>40589</v>
      </c>
      <c r="B227" s="74">
        <v>2</v>
      </c>
      <c r="C227" s="74">
        <v>1.8083333333333336</v>
      </c>
    </row>
    <row r="228" spans="1:3" x14ac:dyDescent="0.3">
      <c r="A228" s="1">
        <v>40678</v>
      </c>
      <c r="B228" s="74">
        <v>2</v>
      </c>
      <c r="C228" s="74">
        <v>1.8500000000000003</v>
      </c>
    </row>
    <row r="229" spans="1:3" x14ac:dyDescent="0.3">
      <c r="A229" s="1">
        <v>40770</v>
      </c>
      <c r="B229" s="74">
        <v>2</v>
      </c>
      <c r="C229" s="74">
        <v>1.8500000000000003</v>
      </c>
    </row>
    <row r="230" spans="1:3" x14ac:dyDescent="0.3">
      <c r="A230" s="1">
        <v>40862</v>
      </c>
      <c r="B230" s="74">
        <v>2</v>
      </c>
      <c r="C230" s="74">
        <v>1.875</v>
      </c>
    </row>
    <row r="231" spans="1:3" x14ac:dyDescent="0.3">
      <c r="A231" s="1">
        <v>40954</v>
      </c>
      <c r="B231" s="74">
        <v>2</v>
      </c>
      <c r="C231" s="74">
        <v>2</v>
      </c>
    </row>
    <row r="232" spans="1:3" x14ac:dyDescent="0.3">
      <c r="A232" s="1">
        <v>41044</v>
      </c>
      <c r="B232" s="74">
        <v>2</v>
      </c>
      <c r="C232" s="74">
        <v>2</v>
      </c>
    </row>
    <row r="233" spans="1:3" x14ac:dyDescent="0.3">
      <c r="A233" s="1">
        <v>41136</v>
      </c>
      <c r="B233" s="74">
        <v>2</v>
      </c>
      <c r="C233" s="74">
        <v>2</v>
      </c>
    </row>
    <row r="234" spans="1:3" x14ac:dyDescent="0.3">
      <c r="A234" s="1">
        <v>41228</v>
      </c>
      <c r="B234" s="74">
        <v>2</v>
      </c>
      <c r="C234" s="74">
        <v>2</v>
      </c>
    </row>
    <row r="235" spans="1:3" x14ac:dyDescent="0.3">
      <c r="A235" s="1">
        <v>41320</v>
      </c>
      <c r="B235" s="74">
        <v>2</v>
      </c>
      <c r="C235" s="74">
        <v>2</v>
      </c>
    </row>
    <row r="236" spans="1:3" x14ac:dyDescent="0.3">
      <c r="A236" s="1">
        <v>41409</v>
      </c>
      <c r="B236" s="74">
        <v>2</v>
      </c>
      <c r="C236" s="74">
        <v>2</v>
      </c>
    </row>
    <row r="237" spans="1:3" x14ac:dyDescent="0.3">
      <c r="A237" s="1">
        <v>41501</v>
      </c>
      <c r="B237" s="74">
        <v>2</v>
      </c>
      <c r="C237" s="74">
        <v>2</v>
      </c>
    </row>
    <row r="238" spans="1:3" x14ac:dyDescent="0.3">
      <c r="A238" s="1">
        <v>41593</v>
      </c>
      <c r="B238" s="74">
        <v>2</v>
      </c>
      <c r="C238" s="74">
        <v>2</v>
      </c>
    </row>
    <row r="239" spans="1:3" x14ac:dyDescent="0.3">
      <c r="A239" s="1">
        <v>41685</v>
      </c>
      <c r="B239" s="74">
        <v>2</v>
      </c>
      <c r="C239" s="74">
        <v>2</v>
      </c>
    </row>
    <row r="240" spans="1:3" x14ac:dyDescent="0.3">
      <c r="A240" s="1">
        <v>41774</v>
      </c>
      <c r="B240" s="74">
        <v>2</v>
      </c>
      <c r="C240" s="74">
        <v>2</v>
      </c>
    </row>
    <row r="241" spans="1:3" x14ac:dyDescent="0.3">
      <c r="A241" s="1">
        <v>41866</v>
      </c>
      <c r="B241" s="74">
        <v>2</v>
      </c>
      <c r="C241" s="74">
        <v>2</v>
      </c>
    </row>
    <row r="242" spans="1:3" x14ac:dyDescent="0.3">
      <c r="A242" s="1">
        <v>41958</v>
      </c>
      <c r="B242" s="74">
        <v>2</v>
      </c>
      <c r="C242" s="74">
        <v>2</v>
      </c>
    </row>
    <row r="243" spans="1:3" x14ac:dyDescent="0.3">
      <c r="A243" s="1">
        <v>42050</v>
      </c>
      <c r="B243" s="74">
        <v>2</v>
      </c>
      <c r="C243" s="74">
        <v>2</v>
      </c>
    </row>
    <row r="244" spans="1:3" x14ac:dyDescent="0.3">
      <c r="A244" s="1">
        <v>42139</v>
      </c>
      <c r="B244" s="74">
        <v>2</v>
      </c>
      <c r="C244" s="74">
        <v>2</v>
      </c>
    </row>
    <row r="245" spans="1:3" x14ac:dyDescent="0.3">
      <c r="A245" s="1">
        <v>42231</v>
      </c>
      <c r="B245" s="74">
        <v>2</v>
      </c>
      <c r="C245" s="74">
        <v>2</v>
      </c>
    </row>
    <row r="246" spans="1:3" x14ac:dyDescent="0.3">
      <c r="A246" s="1">
        <v>42323</v>
      </c>
      <c r="B246" s="74">
        <v>2</v>
      </c>
      <c r="C246" s="74">
        <v>2</v>
      </c>
    </row>
    <row r="247" spans="1:3" x14ac:dyDescent="0.3">
      <c r="A247" s="1">
        <v>42415</v>
      </c>
      <c r="B247" s="74">
        <v>2</v>
      </c>
      <c r="C247" s="74">
        <v>2</v>
      </c>
    </row>
    <row r="248" spans="1:3" x14ac:dyDescent="0.3">
      <c r="A248" s="1">
        <v>42505</v>
      </c>
      <c r="B248" s="74">
        <v>2</v>
      </c>
      <c r="C248" s="74">
        <v>2</v>
      </c>
    </row>
    <row r="249" spans="1:3" x14ac:dyDescent="0.3">
      <c r="A249" s="1">
        <v>42597</v>
      </c>
      <c r="B249" s="74">
        <v>2</v>
      </c>
      <c r="C249" s="74">
        <v>2</v>
      </c>
    </row>
    <row r="250" spans="1:3" x14ac:dyDescent="0.3">
      <c r="A250" s="1">
        <v>42689</v>
      </c>
      <c r="B250" s="74">
        <v>2</v>
      </c>
      <c r="C250" s="74">
        <v>2</v>
      </c>
    </row>
    <row r="251" spans="1:3" x14ac:dyDescent="0.3">
      <c r="A251" s="1">
        <v>42781</v>
      </c>
      <c r="B251" s="74">
        <v>2</v>
      </c>
      <c r="C251" s="74">
        <v>2</v>
      </c>
    </row>
    <row r="252" spans="1:3" x14ac:dyDescent="0.3">
      <c r="A252" s="1">
        <v>42870</v>
      </c>
      <c r="B252" s="74">
        <v>2</v>
      </c>
      <c r="C252" s="74">
        <v>2</v>
      </c>
    </row>
    <row r="253" spans="1:3" x14ac:dyDescent="0.3">
      <c r="A253" s="1">
        <v>42962</v>
      </c>
      <c r="B253" s="74">
        <v>2</v>
      </c>
      <c r="C253" s="74">
        <v>2</v>
      </c>
    </row>
    <row r="254" spans="1:3" x14ac:dyDescent="0.3">
      <c r="A254" s="1">
        <v>43054</v>
      </c>
      <c r="B254" s="74">
        <v>2</v>
      </c>
      <c r="C254" s="74">
        <v>2</v>
      </c>
    </row>
    <row r="255" spans="1:3" x14ac:dyDescent="0.3">
      <c r="A255" s="1">
        <v>43146</v>
      </c>
      <c r="B255" s="74">
        <v>2</v>
      </c>
      <c r="C255" s="74">
        <v>2</v>
      </c>
    </row>
    <row r="256" spans="1:3" x14ac:dyDescent="0.3">
      <c r="A256" s="1">
        <v>43235</v>
      </c>
      <c r="B256" s="74">
        <v>2</v>
      </c>
      <c r="C256" s="74">
        <v>2</v>
      </c>
    </row>
    <row r="257" spans="1:3" x14ac:dyDescent="0.3">
      <c r="A257" s="1">
        <v>43327</v>
      </c>
      <c r="B257" s="74">
        <v>2</v>
      </c>
      <c r="C257" s="74">
        <v>2</v>
      </c>
    </row>
    <row r="258" spans="1:3" x14ac:dyDescent="0.3">
      <c r="A258" s="1">
        <v>43419</v>
      </c>
      <c r="B258" s="74">
        <v>2</v>
      </c>
      <c r="C258" s="74">
        <v>2</v>
      </c>
    </row>
    <row r="259" spans="1:3" x14ac:dyDescent="0.3">
      <c r="A259" s="1">
        <v>43511</v>
      </c>
      <c r="B259" s="74">
        <v>2</v>
      </c>
      <c r="C259" s="74">
        <v>2</v>
      </c>
    </row>
    <row r="260" spans="1:3" x14ac:dyDescent="0.3">
      <c r="A260" s="1">
        <v>43600</v>
      </c>
      <c r="B260" s="74">
        <v>2</v>
      </c>
      <c r="C260" s="74">
        <v>2</v>
      </c>
    </row>
    <row r="261" spans="1:3" x14ac:dyDescent="0.3">
      <c r="A261" s="1">
        <v>43692</v>
      </c>
      <c r="B261" s="74">
        <v>2</v>
      </c>
      <c r="C261" s="74">
        <v>2</v>
      </c>
    </row>
    <row r="262" spans="1:3" x14ac:dyDescent="0.3">
      <c r="A262" s="1">
        <v>43784</v>
      </c>
      <c r="B262" s="74">
        <v>2</v>
      </c>
      <c r="C262" s="74">
        <v>2</v>
      </c>
    </row>
    <row r="263" spans="1:3" x14ac:dyDescent="0.3">
      <c r="A263" s="1">
        <v>43876</v>
      </c>
      <c r="B263" s="74">
        <v>2</v>
      </c>
      <c r="C263" s="74">
        <v>2</v>
      </c>
    </row>
    <row r="264" spans="1:3" x14ac:dyDescent="0.3">
      <c r="A264" s="1">
        <v>43966</v>
      </c>
      <c r="B264" s="74">
        <v>2</v>
      </c>
      <c r="C264" s="74">
        <v>2</v>
      </c>
    </row>
    <row r="265" spans="1:3" x14ac:dyDescent="0.3">
      <c r="A265" s="1">
        <v>44058</v>
      </c>
      <c r="B265" s="74">
        <v>2</v>
      </c>
      <c r="C265" s="74">
        <v>2</v>
      </c>
    </row>
    <row r="266" spans="1:3" x14ac:dyDescent="0.3">
      <c r="A266" s="1">
        <v>44150</v>
      </c>
      <c r="B266" s="74">
        <v>2</v>
      </c>
      <c r="C266" s="74">
        <v>2</v>
      </c>
    </row>
    <row r="267" spans="1:3" x14ac:dyDescent="0.3">
      <c r="A267" s="1">
        <v>44242</v>
      </c>
      <c r="B267" s="74">
        <v>2</v>
      </c>
      <c r="C267" s="74">
        <v>2</v>
      </c>
    </row>
    <row r="268" spans="1:3" x14ac:dyDescent="0.3">
      <c r="A268" s="1">
        <v>44331</v>
      </c>
      <c r="B268" s="74">
        <v>2</v>
      </c>
      <c r="C268" s="74">
        <v>2</v>
      </c>
    </row>
    <row r="269" spans="1:3" x14ac:dyDescent="0.3">
      <c r="A269" s="1">
        <v>44423</v>
      </c>
      <c r="B269" s="74">
        <v>2</v>
      </c>
      <c r="C269" s="74">
        <v>2</v>
      </c>
    </row>
    <row r="270" spans="1:3" x14ac:dyDescent="0.3">
      <c r="A270" s="1">
        <v>44515</v>
      </c>
      <c r="B270" s="74">
        <v>2</v>
      </c>
      <c r="C270" s="74">
        <v>2</v>
      </c>
    </row>
    <row r="271" spans="1:3" x14ac:dyDescent="0.3">
      <c r="A271" s="1">
        <v>44607</v>
      </c>
      <c r="B271" s="74">
        <v>2</v>
      </c>
      <c r="C271" s="74">
        <v>2</v>
      </c>
    </row>
    <row r="272" spans="1:3" x14ac:dyDescent="0.3">
      <c r="A272" s="1">
        <v>44696</v>
      </c>
      <c r="B272" s="74">
        <v>2</v>
      </c>
      <c r="C272" s="74">
        <v>2</v>
      </c>
    </row>
    <row r="273" spans="1:3" x14ac:dyDescent="0.3">
      <c r="A273" s="1">
        <v>44788</v>
      </c>
      <c r="B273" s="74">
        <v>2</v>
      </c>
      <c r="C273" s="74">
        <v>2</v>
      </c>
    </row>
    <row r="274" spans="1:3" x14ac:dyDescent="0.3">
      <c r="A274" s="1">
        <v>44880</v>
      </c>
      <c r="B274" s="74">
        <v>2</v>
      </c>
      <c r="C274" s="74">
        <v>2</v>
      </c>
    </row>
    <row r="275" spans="1:3" x14ac:dyDescent="0.3">
      <c r="A275" s="1">
        <v>44972</v>
      </c>
      <c r="B275" s="74">
        <v>2</v>
      </c>
      <c r="C275" s="74">
        <v>2</v>
      </c>
    </row>
    <row r="276" spans="1:3" x14ac:dyDescent="0.3">
      <c r="A276" s="1">
        <v>45061</v>
      </c>
      <c r="B276" s="74">
        <v>2</v>
      </c>
      <c r="C276" s="74">
        <v>2</v>
      </c>
    </row>
    <row r="277" spans="1:3" x14ac:dyDescent="0.3">
      <c r="A277" s="1">
        <v>45153</v>
      </c>
      <c r="B277" s="74">
        <v>2</v>
      </c>
      <c r="C277" s="74">
        <v>2</v>
      </c>
    </row>
    <row r="278" spans="1:3" x14ac:dyDescent="0.3">
      <c r="A278" s="1">
        <v>45245</v>
      </c>
      <c r="B278" s="74">
        <v>2</v>
      </c>
      <c r="C278" s="74">
        <v>2</v>
      </c>
    </row>
    <row r="279" spans="1:3" x14ac:dyDescent="0.3">
      <c r="A279" s="1">
        <v>45337</v>
      </c>
      <c r="B279" s="74">
        <v>2</v>
      </c>
      <c r="C279" s="74">
        <v>2</v>
      </c>
    </row>
    <row r="280" spans="1:3" x14ac:dyDescent="0.3">
      <c r="A280" s="1">
        <v>45427</v>
      </c>
      <c r="B280" s="74">
        <v>2</v>
      </c>
      <c r="C280" s="74">
        <v>2</v>
      </c>
    </row>
    <row r="281" spans="1:3" x14ac:dyDescent="0.3">
      <c r="A281" s="1">
        <v>45519</v>
      </c>
      <c r="B281" s="74">
        <v>2</v>
      </c>
      <c r="C281" s="74">
        <v>2</v>
      </c>
    </row>
    <row r="282" spans="1:3" x14ac:dyDescent="0.3">
      <c r="A282" s="1">
        <v>45611</v>
      </c>
      <c r="B282" s="74">
        <v>2</v>
      </c>
      <c r="C282" s="74">
        <v>2</v>
      </c>
    </row>
    <row r="283" spans="1:3" x14ac:dyDescent="0.3">
      <c r="A283" s="1">
        <v>45703</v>
      </c>
      <c r="B283" s="74">
        <v>2</v>
      </c>
      <c r="C283" s="74">
        <v>2</v>
      </c>
    </row>
    <row r="284" spans="1:3" x14ac:dyDescent="0.3">
      <c r="A284" s="1">
        <v>45792</v>
      </c>
      <c r="B284" s="74">
        <v>2</v>
      </c>
      <c r="C284" s="74">
        <v>2</v>
      </c>
    </row>
    <row r="285" spans="1:3" x14ac:dyDescent="0.3">
      <c r="A285" s="1">
        <v>45884</v>
      </c>
      <c r="B285" s="74">
        <v>2</v>
      </c>
      <c r="C285" s="74">
        <v>2</v>
      </c>
    </row>
    <row r="286" spans="1:3" x14ac:dyDescent="0.3">
      <c r="A286" s="1">
        <v>45976</v>
      </c>
      <c r="B286" s="74">
        <v>2</v>
      </c>
      <c r="C286" s="74">
        <v>2</v>
      </c>
    </row>
    <row r="287" spans="1:3" x14ac:dyDescent="0.3">
      <c r="A287" s="1">
        <v>46068</v>
      </c>
      <c r="B287" s="74">
        <v>2</v>
      </c>
      <c r="C287" s="74">
        <v>2</v>
      </c>
    </row>
    <row r="288" spans="1:3" x14ac:dyDescent="0.3">
      <c r="A288" s="1">
        <v>46157</v>
      </c>
      <c r="B288" s="74">
        <v>2</v>
      </c>
      <c r="C288" s="74">
        <v>2</v>
      </c>
    </row>
    <row r="289" spans="1:3" x14ac:dyDescent="0.3">
      <c r="A289" s="1">
        <v>46249</v>
      </c>
      <c r="B289" s="74">
        <v>2</v>
      </c>
      <c r="C289" s="74">
        <v>2</v>
      </c>
    </row>
    <row r="290" spans="1:3" x14ac:dyDescent="0.3">
      <c r="A290" s="1">
        <v>46341</v>
      </c>
      <c r="B290" s="74">
        <v>2</v>
      </c>
      <c r="C290" s="74">
        <v>2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290"/>
  <sheetViews>
    <sheetView zoomScale="75" zoomScaleNormal="75" workbookViewId="0">
      <pane xSplit="1" ySplit="8" topLeftCell="B277" activePane="bottomRight" state="frozen"/>
      <selection pane="topRight" activeCell="D1" sqref="D1"/>
      <selection pane="bottomLeft" activeCell="A9" sqref="A9"/>
      <selection pane="bottomRight" activeCell="B3" sqref="B3:J290"/>
    </sheetView>
  </sheetViews>
  <sheetFormatPr defaultColWidth="9.109375" defaultRowHeight="14.4" x14ac:dyDescent="0.3"/>
  <cols>
    <col min="1" max="1" width="12.44140625" style="1" customWidth="1"/>
    <col min="2" max="6" width="16.88671875" style="74" bestFit="1" customWidth="1"/>
    <col min="7" max="7" width="17.44140625" style="74" bestFit="1" customWidth="1"/>
    <col min="8" max="9" width="16.88671875" style="74" bestFit="1" customWidth="1"/>
    <col min="10" max="10" width="17.44140625" style="74" bestFit="1" customWidth="1"/>
    <col min="13" max="14" width="15.44140625" customWidth="1"/>
    <col min="15" max="15" width="17.44140625" style="74" bestFit="1" customWidth="1"/>
    <col min="16" max="21" width="15.44140625" customWidth="1"/>
  </cols>
  <sheetData>
    <row r="1" spans="1:22" x14ac:dyDescent="0.3">
      <c r="B1" s="74" t="s">
        <v>35</v>
      </c>
      <c r="C1" s="74" t="s">
        <v>77</v>
      </c>
      <c r="D1" s="74" t="s">
        <v>78</v>
      </c>
      <c r="E1" s="74" t="s">
        <v>79</v>
      </c>
      <c r="F1" s="74" t="s">
        <v>80</v>
      </c>
      <c r="G1" s="74" t="s">
        <v>81</v>
      </c>
      <c r="H1" s="74" t="s">
        <v>90</v>
      </c>
      <c r="I1" s="74" t="s">
        <v>91</v>
      </c>
      <c r="J1" s="74" t="s">
        <v>92</v>
      </c>
      <c r="M1" s="74"/>
      <c r="N1" s="74"/>
      <c r="P1" s="74"/>
      <c r="Q1" s="74"/>
      <c r="R1" s="74"/>
      <c r="S1" s="74"/>
      <c r="T1" s="74"/>
      <c r="U1" s="74"/>
      <c r="V1" s="74"/>
    </row>
    <row r="2" spans="1:22" x14ac:dyDescent="0.3">
      <c r="B2" s="74" t="s">
        <v>0</v>
      </c>
      <c r="C2" s="74" t="s">
        <v>4</v>
      </c>
      <c r="D2" s="74" t="s">
        <v>5</v>
      </c>
      <c r="E2" s="74" t="s">
        <v>6</v>
      </c>
      <c r="F2" s="74" t="s">
        <v>7</v>
      </c>
      <c r="G2" s="74" t="s">
        <v>8</v>
      </c>
      <c r="H2" s="74" t="s">
        <v>88</v>
      </c>
      <c r="I2" s="74" t="s">
        <v>87</v>
      </c>
      <c r="J2" s="74" t="s">
        <v>89</v>
      </c>
      <c r="M2" s="74"/>
      <c r="N2" s="74"/>
      <c r="P2" s="74"/>
      <c r="Q2" s="74"/>
      <c r="R2" s="74"/>
      <c r="S2" s="74"/>
      <c r="T2" s="74"/>
      <c r="U2" s="74"/>
      <c r="V2" s="74"/>
    </row>
    <row r="3" spans="1:22" x14ac:dyDescent="0.3">
      <c r="A3" s="1">
        <v>20135</v>
      </c>
      <c r="B3" s="74">
        <v>2</v>
      </c>
      <c r="C3" s="74" t="e">
        <v>#N/A</v>
      </c>
      <c r="D3" s="74" t="e">
        <v>#N/A</v>
      </c>
      <c r="E3" s="74" t="e">
        <v>#N/A</v>
      </c>
      <c r="F3" s="74" t="e">
        <v>#N/A</v>
      </c>
      <c r="G3" s="74" t="e">
        <v>#N/A</v>
      </c>
      <c r="H3" s="74" t="e">
        <v>#N/A</v>
      </c>
      <c r="I3" s="74" t="e">
        <v>#N/A</v>
      </c>
      <c r="J3" s="74" t="e">
        <v>#N/A</v>
      </c>
    </row>
    <row r="4" spans="1:22" x14ac:dyDescent="0.3">
      <c r="A4" s="1">
        <v>20224</v>
      </c>
      <c r="B4" s="74">
        <v>2</v>
      </c>
      <c r="C4" s="74" t="e">
        <v>#N/A</v>
      </c>
      <c r="D4" s="74" t="e">
        <v>#N/A</v>
      </c>
      <c r="E4" s="74" t="e">
        <v>#N/A</v>
      </c>
      <c r="F4" s="74" t="e">
        <v>#N/A</v>
      </c>
      <c r="G4" s="74" t="e">
        <v>#N/A</v>
      </c>
      <c r="H4" s="74" t="e">
        <v>#N/A</v>
      </c>
      <c r="I4" s="74" t="e">
        <v>#N/A</v>
      </c>
      <c r="J4" s="74" t="e">
        <v>#N/A</v>
      </c>
    </row>
    <row r="5" spans="1:22" x14ac:dyDescent="0.3">
      <c r="A5" s="1">
        <v>20316</v>
      </c>
      <c r="B5" s="74">
        <v>2</v>
      </c>
      <c r="C5" s="74" t="e">
        <v>#N/A</v>
      </c>
      <c r="D5" s="74" t="e">
        <v>#N/A</v>
      </c>
      <c r="E5" s="74" t="e">
        <v>#N/A</v>
      </c>
      <c r="F5" s="74" t="e">
        <v>#N/A</v>
      </c>
      <c r="G5" s="74" t="e">
        <v>#N/A</v>
      </c>
      <c r="H5" s="74" t="e">
        <v>#N/A</v>
      </c>
      <c r="I5" s="74" t="e">
        <v>#N/A</v>
      </c>
      <c r="J5" s="74" t="e">
        <v>#N/A</v>
      </c>
    </row>
    <row r="6" spans="1:22" x14ac:dyDescent="0.3">
      <c r="A6" s="1">
        <v>20408</v>
      </c>
      <c r="B6" s="74">
        <v>2</v>
      </c>
      <c r="C6" s="74" t="e">
        <v>#N/A</v>
      </c>
      <c r="D6" s="74" t="e">
        <v>#N/A</v>
      </c>
      <c r="E6" s="74" t="e">
        <v>#N/A</v>
      </c>
      <c r="F6" s="74" t="e">
        <v>#N/A</v>
      </c>
      <c r="G6" s="74" t="e">
        <v>#N/A</v>
      </c>
      <c r="H6" s="74" t="e">
        <v>#N/A</v>
      </c>
      <c r="I6" s="74" t="e">
        <v>#N/A</v>
      </c>
      <c r="J6" s="74" t="e">
        <v>#N/A</v>
      </c>
    </row>
    <row r="7" spans="1:22" x14ac:dyDescent="0.3">
      <c r="A7" s="1">
        <v>20500</v>
      </c>
      <c r="B7" s="74">
        <v>2</v>
      </c>
      <c r="C7" s="74" t="e">
        <v>#N/A</v>
      </c>
      <c r="D7" s="74" t="e">
        <v>#N/A</v>
      </c>
      <c r="E7" s="74" t="e">
        <v>#N/A</v>
      </c>
      <c r="F7" s="74" t="e">
        <v>#N/A</v>
      </c>
      <c r="G7" s="74" t="e">
        <v>#N/A</v>
      </c>
      <c r="H7" s="74" t="e">
        <v>#N/A</v>
      </c>
      <c r="I7" s="74" t="e">
        <v>#N/A</v>
      </c>
      <c r="J7" s="74" t="e">
        <v>#N/A</v>
      </c>
    </row>
    <row r="8" spans="1:22" x14ac:dyDescent="0.3">
      <c r="A8" s="1">
        <v>20590</v>
      </c>
      <c r="B8" s="74">
        <v>2</v>
      </c>
      <c r="C8" s="74" t="e">
        <v>#N/A</v>
      </c>
      <c r="D8" s="74" t="e">
        <v>#N/A</v>
      </c>
      <c r="E8" s="74" t="e">
        <v>#N/A</v>
      </c>
      <c r="F8" s="74" t="e">
        <v>#N/A</v>
      </c>
      <c r="G8" s="74" t="e">
        <v>#N/A</v>
      </c>
      <c r="H8" s="74" t="e">
        <v>#N/A</v>
      </c>
      <c r="I8" s="74" t="e">
        <v>#N/A</v>
      </c>
      <c r="J8" s="74" t="e">
        <v>#N/A</v>
      </c>
    </row>
    <row r="9" spans="1:22" x14ac:dyDescent="0.3">
      <c r="A9" s="1">
        <v>20682</v>
      </c>
      <c r="B9" s="74">
        <v>2</v>
      </c>
      <c r="C9" s="74" t="e">
        <v>#N/A</v>
      </c>
      <c r="D9" s="74" t="e">
        <v>#N/A</v>
      </c>
      <c r="E9" s="74" t="e">
        <v>#N/A</v>
      </c>
      <c r="F9" s="74" t="e">
        <v>#N/A</v>
      </c>
      <c r="G9" s="74" t="e">
        <v>#N/A</v>
      </c>
      <c r="H9" s="74" t="e">
        <v>#N/A</v>
      </c>
      <c r="I9" s="74" t="e">
        <v>#N/A</v>
      </c>
      <c r="J9" s="74" t="e">
        <v>#N/A</v>
      </c>
    </row>
    <row r="10" spans="1:22" x14ac:dyDescent="0.3">
      <c r="A10" s="1">
        <v>20774</v>
      </c>
      <c r="B10" s="74">
        <v>2</v>
      </c>
      <c r="C10" s="74" t="e">
        <v>#N/A</v>
      </c>
      <c r="D10" s="74" t="e">
        <v>#N/A</v>
      </c>
      <c r="E10" s="74" t="e">
        <v>#N/A</v>
      </c>
      <c r="F10" s="74" t="e">
        <v>#N/A</v>
      </c>
      <c r="G10" s="74" t="e">
        <v>#N/A</v>
      </c>
      <c r="H10" s="74" t="e">
        <v>#N/A</v>
      </c>
      <c r="I10" s="74" t="e">
        <v>#N/A</v>
      </c>
      <c r="J10" s="74" t="e">
        <v>#N/A</v>
      </c>
    </row>
    <row r="11" spans="1:22" x14ac:dyDescent="0.3">
      <c r="A11" s="1">
        <v>20866</v>
      </c>
      <c r="B11" s="74">
        <v>2</v>
      </c>
      <c r="C11" s="74" t="e">
        <v>#N/A</v>
      </c>
      <c r="D11" s="74" t="e">
        <v>#N/A</v>
      </c>
      <c r="E11" s="74" t="e">
        <v>#N/A</v>
      </c>
      <c r="F11" s="74" t="e">
        <v>#N/A</v>
      </c>
      <c r="G11" s="74" t="e">
        <v>#N/A</v>
      </c>
      <c r="H11" s="74" t="e">
        <v>#N/A</v>
      </c>
      <c r="I11" s="74" t="e">
        <v>#N/A</v>
      </c>
      <c r="J11" s="74" t="e">
        <v>#N/A</v>
      </c>
    </row>
    <row r="12" spans="1:22" x14ac:dyDescent="0.3">
      <c r="A12" s="1">
        <v>20955</v>
      </c>
      <c r="B12" s="74">
        <v>2</v>
      </c>
      <c r="C12" s="74" t="e">
        <v>#N/A</v>
      </c>
      <c r="D12" s="74" t="e">
        <v>#N/A</v>
      </c>
      <c r="E12" s="74" t="e">
        <v>#N/A</v>
      </c>
      <c r="F12" s="74" t="e">
        <v>#N/A</v>
      </c>
      <c r="G12" s="74" t="e">
        <v>#N/A</v>
      </c>
      <c r="H12" s="74" t="e">
        <v>#N/A</v>
      </c>
      <c r="I12" s="74" t="e">
        <v>#N/A</v>
      </c>
      <c r="J12" s="74" t="e">
        <v>#N/A</v>
      </c>
    </row>
    <row r="13" spans="1:22" x14ac:dyDescent="0.3">
      <c r="A13" s="1">
        <v>21047</v>
      </c>
      <c r="B13" s="74">
        <v>2</v>
      </c>
      <c r="C13" s="74" t="e">
        <v>#N/A</v>
      </c>
      <c r="D13" s="74" t="e">
        <v>#N/A</v>
      </c>
      <c r="E13" s="74" t="e">
        <v>#N/A</v>
      </c>
      <c r="F13" s="74" t="e">
        <v>#N/A</v>
      </c>
      <c r="G13" s="74" t="e">
        <v>#N/A</v>
      </c>
      <c r="H13" s="74" t="e">
        <v>#N/A</v>
      </c>
      <c r="I13" s="74" t="e">
        <v>#N/A</v>
      </c>
      <c r="J13" s="74" t="e">
        <v>#N/A</v>
      </c>
    </row>
    <row r="14" spans="1:22" x14ac:dyDescent="0.3">
      <c r="A14" s="1">
        <v>21139</v>
      </c>
      <c r="B14" s="74">
        <v>2</v>
      </c>
      <c r="C14" s="74" t="e">
        <v>#N/A</v>
      </c>
      <c r="D14" s="74" t="e">
        <v>#N/A</v>
      </c>
      <c r="E14" s="74" t="e">
        <v>#N/A</v>
      </c>
      <c r="F14" s="74" t="e">
        <v>#N/A</v>
      </c>
      <c r="G14" s="74" t="e">
        <v>#N/A</v>
      </c>
      <c r="H14" s="74" t="e">
        <v>#N/A</v>
      </c>
      <c r="I14" s="74" t="e">
        <v>#N/A</v>
      </c>
      <c r="J14" s="74" t="e">
        <v>#N/A</v>
      </c>
    </row>
    <row r="15" spans="1:22" x14ac:dyDescent="0.3">
      <c r="A15" s="1">
        <v>21231</v>
      </c>
      <c r="B15" s="74">
        <v>2</v>
      </c>
      <c r="C15" s="74" t="e">
        <v>#N/A</v>
      </c>
      <c r="D15" s="74" t="e">
        <v>#N/A</v>
      </c>
      <c r="E15" s="74" t="e">
        <v>#N/A</v>
      </c>
      <c r="F15" s="74" t="e">
        <v>#N/A</v>
      </c>
      <c r="G15" s="74" t="e">
        <v>#N/A</v>
      </c>
      <c r="H15" s="74" t="e">
        <v>#N/A</v>
      </c>
      <c r="I15" s="74" t="e">
        <v>#N/A</v>
      </c>
      <c r="J15" s="74" t="e">
        <v>#N/A</v>
      </c>
    </row>
    <row r="16" spans="1:22" x14ac:dyDescent="0.3">
      <c r="A16" s="1">
        <v>21320</v>
      </c>
      <c r="B16" s="74">
        <v>2</v>
      </c>
      <c r="C16" s="74" t="e">
        <v>#N/A</v>
      </c>
      <c r="D16" s="74" t="e">
        <v>#N/A</v>
      </c>
      <c r="E16" s="74" t="e">
        <v>#N/A</v>
      </c>
      <c r="F16" s="74" t="e">
        <v>#N/A</v>
      </c>
      <c r="G16" s="74" t="e">
        <v>#N/A</v>
      </c>
      <c r="H16" s="74" t="e">
        <v>#N/A</v>
      </c>
      <c r="I16" s="74" t="e">
        <v>#N/A</v>
      </c>
      <c r="J16" s="74" t="e">
        <v>#N/A</v>
      </c>
    </row>
    <row r="17" spans="1:10" x14ac:dyDescent="0.3">
      <c r="A17" s="1">
        <v>21412</v>
      </c>
      <c r="B17" s="74">
        <v>2</v>
      </c>
      <c r="C17" s="74" t="e">
        <v>#N/A</v>
      </c>
      <c r="D17" s="74" t="e">
        <v>#N/A</v>
      </c>
      <c r="E17" s="74" t="e">
        <v>#N/A</v>
      </c>
      <c r="F17" s="74" t="e">
        <v>#N/A</v>
      </c>
      <c r="G17" s="74" t="e">
        <v>#N/A</v>
      </c>
      <c r="H17" s="74" t="e">
        <v>#N/A</v>
      </c>
      <c r="I17" s="74" t="e">
        <v>#N/A</v>
      </c>
      <c r="J17" s="74" t="e">
        <v>#N/A</v>
      </c>
    </row>
    <row r="18" spans="1:10" x14ac:dyDescent="0.3">
      <c r="A18" s="1">
        <v>21504</v>
      </c>
      <c r="B18" s="74">
        <v>2</v>
      </c>
      <c r="C18" s="74" t="e">
        <v>#N/A</v>
      </c>
      <c r="D18" s="74" t="e">
        <v>#N/A</v>
      </c>
      <c r="E18" s="74" t="e">
        <v>#N/A</v>
      </c>
      <c r="F18" s="74" t="e">
        <v>#N/A</v>
      </c>
      <c r="G18" s="74" t="e">
        <v>#N/A</v>
      </c>
      <c r="H18" s="74" t="e">
        <v>#N/A</v>
      </c>
      <c r="I18" s="74" t="e">
        <v>#N/A</v>
      </c>
      <c r="J18" s="74" t="e">
        <v>#N/A</v>
      </c>
    </row>
    <row r="19" spans="1:10" x14ac:dyDescent="0.3">
      <c r="A19" s="1">
        <v>21596</v>
      </c>
      <c r="B19" s="74">
        <v>2</v>
      </c>
      <c r="C19" s="74" t="e">
        <v>#N/A</v>
      </c>
      <c r="D19" s="74" t="e">
        <v>#N/A</v>
      </c>
      <c r="E19" s="74" t="e">
        <v>#N/A</v>
      </c>
      <c r="F19" s="74" t="e">
        <v>#N/A</v>
      </c>
      <c r="G19" s="74" t="e">
        <v>#N/A</v>
      </c>
      <c r="H19" s="74" t="e">
        <v>#N/A</v>
      </c>
      <c r="I19" s="74" t="e">
        <v>#N/A</v>
      </c>
      <c r="J19" s="74" t="e">
        <v>#N/A</v>
      </c>
    </row>
    <row r="20" spans="1:10" x14ac:dyDescent="0.3">
      <c r="A20" s="1">
        <v>21685</v>
      </c>
      <c r="B20" s="74">
        <v>2</v>
      </c>
      <c r="C20" s="74" t="e">
        <v>#N/A</v>
      </c>
      <c r="D20" s="74" t="e">
        <v>#N/A</v>
      </c>
      <c r="E20" s="74" t="e">
        <v>#N/A</v>
      </c>
      <c r="F20" s="74" t="e">
        <v>#N/A</v>
      </c>
      <c r="G20" s="74" t="e">
        <v>#N/A</v>
      </c>
      <c r="H20" s="74" t="e">
        <v>#N/A</v>
      </c>
      <c r="I20" s="74" t="e">
        <v>#N/A</v>
      </c>
      <c r="J20" s="74" t="e">
        <v>#N/A</v>
      </c>
    </row>
    <row r="21" spans="1:10" x14ac:dyDescent="0.3">
      <c r="A21" s="1">
        <v>21777</v>
      </c>
      <c r="B21" s="74">
        <v>2</v>
      </c>
      <c r="C21" s="74" t="e">
        <v>#N/A</v>
      </c>
      <c r="D21" s="74" t="e">
        <v>#N/A</v>
      </c>
      <c r="E21" s="74" t="e">
        <v>#N/A</v>
      </c>
      <c r="F21" s="74" t="e">
        <v>#N/A</v>
      </c>
      <c r="G21" s="74" t="e">
        <v>#N/A</v>
      </c>
      <c r="H21" s="74" t="e">
        <v>#N/A</v>
      </c>
      <c r="I21" s="74" t="e">
        <v>#N/A</v>
      </c>
      <c r="J21" s="74" t="e">
        <v>#N/A</v>
      </c>
    </row>
    <row r="22" spans="1:10" x14ac:dyDescent="0.3">
      <c r="A22" s="1">
        <v>21869</v>
      </c>
      <c r="B22" s="74">
        <v>2</v>
      </c>
      <c r="C22" s="74" t="e">
        <v>#N/A</v>
      </c>
      <c r="D22" s="74" t="e">
        <v>#N/A</v>
      </c>
      <c r="E22" s="74" t="e">
        <v>#N/A</v>
      </c>
      <c r="F22" s="74" t="e">
        <v>#N/A</v>
      </c>
      <c r="G22" s="74" t="e">
        <v>#N/A</v>
      </c>
      <c r="H22" s="74" t="e">
        <v>#N/A</v>
      </c>
      <c r="I22" s="74" t="e">
        <v>#N/A</v>
      </c>
      <c r="J22" s="74" t="e">
        <v>#N/A</v>
      </c>
    </row>
    <row r="23" spans="1:10" x14ac:dyDescent="0.3">
      <c r="A23" s="1">
        <v>21961</v>
      </c>
      <c r="B23" s="74">
        <v>2</v>
      </c>
      <c r="C23" s="74" t="e">
        <v>#N/A</v>
      </c>
      <c r="D23" s="74" t="e">
        <v>#N/A</v>
      </c>
      <c r="E23" s="74" t="e">
        <v>#N/A</v>
      </c>
      <c r="F23" s="74" t="e">
        <v>#N/A</v>
      </c>
      <c r="G23" s="74" t="e">
        <v>#N/A</v>
      </c>
      <c r="H23" s="74" t="e">
        <v>#N/A</v>
      </c>
      <c r="I23" s="74" t="e">
        <v>#N/A</v>
      </c>
      <c r="J23" s="74" t="e">
        <v>#N/A</v>
      </c>
    </row>
    <row r="24" spans="1:10" x14ac:dyDescent="0.3">
      <c r="A24" s="1">
        <v>22051</v>
      </c>
      <c r="B24" s="74">
        <v>2</v>
      </c>
      <c r="C24" s="74" t="e">
        <v>#N/A</v>
      </c>
      <c r="D24" s="74" t="e">
        <v>#N/A</v>
      </c>
      <c r="E24" s="74" t="e">
        <v>#N/A</v>
      </c>
      <c r="F24" s="74" t="e">
        <v>#N/A</v>
      </c>
      <c r="G24" s="74" t="e">
        <v>#N/A</v>
      </c>
      <c r="H24" s="74" t="e">
        <v>#N/A</v>
      </c>
      <c r="I24" s="74" t="e">
        <v>#N/A</v>
      </c>
      <c r="J24" s="74" t="e">
        <v>#N/A</v>
      </c>
    </row>
    <row r="25" spans="1:10" x14ac:dyDescent="0.3">
      <c r="A25" s="1">
        <v>22143</v>
      </c>
      <c r="B25" s="74">
        <v>2</v>
      </c>
      <c r="C25" s="74" t="e">
        <v>#N/A</v>
      </c>
      <c r="D25" s="74" t="e">
        <v>#N/A</v>
      </c>
      <c r="E25" s="74" t="e">
        <v>#N/A</v>
      </c>
      <c r="F25" s="74" t="e">
        <v>#N/A</v>
      </c>
      <c r="G25" s="74" t="e">
        <v>#N/A</v>
      </c>
      <c r="H25" s="74" t="e">
        <v>#N/A</v>
      </c>
      <c r="I25" s="74" t="e">
        <v>#N/A</v>
      </c>
      <c r="J25" s="74" t="e">
        <v>#N/A</v>
      </c>
    </row>
    <row r="26" spans="1:10" x14ac:dyDescent="0.3">
      <c r="A26" s="1">
        <v>22235</v>
      </c>
      <c r="B26" s="74">
        <v>2</v>
      </c>
      <c r="C26" s="74" t="e">
        <v>#N/A</v>
      </c>
      <c r="D26" s="74" t="e">
        <v>#N/A</v>
      </c>
      <c r="E26" s="74" t="e">
        <v>#N/A</v>
      </c>
      <c r="F26" s="74" t="e">
        <v>#N/A</v>
      </c>
      <c r="G26" s="74" t="e">
        <v>#N/A</v>
      </c>
      <c r="H26" s="74" t="e">
        <v>#N/A</v>
      </c>
      <c r="I26" s="74" t="e">
        <v>#N/A</v>
      </c>
      <c r="J26" s="74" t="e">
        <v>#N/A</v>
      </c>
    </row>
    <row r="27" spans="1:10" x14ac:dyDescent="0.3">
      <c r="A27" s="1">
        <v>22327</v>
      </c>
      <c r="B27" s="74">
        <v>2</v>
      </c>
      <c r="C27" s="74" t="e">
        <v>#N/A</v>
      </c>
      <c r="D27" s="74" t="e">
        <v>#N/A</v>
      </c>
      <c r="E27" s="74">
        <v>5.1056999999999997</v>
      </c>
      <c r="F27" s="74">
        <v>4.4287000000000001</v>
      </c>
      <c r="G27" s="74" t="e">
        <v>#N/A</v>
      </c>
      <c r="H27" s="74">
        <v>5.4773466419397501</v>
      </c>
      <c r="I27" s="74" t="e">
        <v>#N/A</v>
      </c>
      <c r="J27" s="74" t="e">
        <v>#N/A</v>
      </c>
    </row>
    <row r="28" spans="1:10" x14ac:dyDescent="0.3">
      <c r="A28" s="1">
        <v>22416</v>
      </c>
      <c r="B28" s="74">
        <v>2</v>
      </c>
      <c r="C28" s="74" t="e">
        <v>#N/A</v>
      </c>
      <c r="D28" s="74" t="e">
        <v>#N/A</v>
      </c>
      <c r="E28" s="74">
        <v>5.32</v>
      </c>
      <c r="F28" s="74">
        <v>4.4137000000000004</v>
      </c>
      <c r="G28" s="74" t="e">
        <v>#N/A</v>
      </c>
      <c r="H28" s="74">
        <v>5.6970219786882197</v>
      </c>
      <c r="I28" s="74" t="e">
        <v>#N/A</v>
      </c>
      <c r="J28" s="74" t="e">
        <v>#N/A</v>
      </c>
    </row>
    <row r="29" spans="1:10" x14ac:dyDescent="0.3">
      <c r="A29" s="1">
        <v>22508</v>
      </c>
      <c r="B29" s="74">
        <v>2</v>
      </c>
      <c r="C29" s="74" t="e">
        <v>#N/A</v>
      </c>
      <c r="D29" s="74" t="e">
        <v>#N/A</v>
      </c>
      <c r="E29" s="74">
        <v>5.2962999999999996</v>
      </c>
      <c r="F29" s="74">
        <v>4.3948999999999998</v>
      </c>
      <c r="G29" s="74" t="e">
        <v>#N/A</v>
      </c>
      <c r="H29" s="74">
        <v>5.6131616066574903</v>
      </c>
      <c r="I29" s="74" t="e">
        <v>#N/A</v>
      </c>
      <c r="J29" s="74" t="e">
        <v>#N/A</v>
      </c>
    </row>
    <row r="30" spans="1:10" x14ac:dyDescent="0.3">
      <c r="A30" s="1">
        <v>22600</v>
      </c>
      <c r="B30" s="74">
        <v>2</v>
      </c>
      <c r="C30" s="74" t="e">
        <v>#N/A</v>
      </c>
      <c r="D30" s="74" t="e">
        <v>#N/A</v>
      </c>
      <c r="E30" s="74">
        <v>5.2930000000000001</v>
      </c>
      <c r="F30" s="74">
        <v>4.3733000000000004</v>
      </c>
      <c r="G30" s="74" t="e">
        <v>#N/A</v>
      </c>
      <c r="H30" s="74">
        <v>5.5858078481301199</v>
      </c>
      <c r="I30" s="74" t="e">
        <v>#N/A</v>
      </c>
      <c r="J30" s="74" t="e">
        <v>#N/A</v>
      </c>
    </row>
    <row r="31" spans="1:10" x14ac:dyDescent="0.3">
      <c r="A31" s="1">
        <v>22692</v>
      </c>
      <c r="B31" s="74">
        <v>2</v>
      </c>
      <c r="C31" s="74" t="e">
        <v>#N/A</v>
      </c>
      <c r="D31" s="74" t="e">
        <v>#N/A</v>
      </c>
      <c r="E31" s="74">
        <v>5.1536</v>
      </c>
      <c r="F31" s="74">
        <v>4.3521999999999998</v>
      </c>
      <c r="G31" s="74" t="e">
        <v>#N/A</v>
      </c>
      <c r="H31" s="74">
        <v>5.4076049963338697</v>
      </c>
      <c r="I31" s="74" t="e">
        <v>#N/A</v>
      </c>
      <c r="J31" s="74" t="e">
        <v>#N/A</v>
      </c>
    </row>
    <row r="32" spans="1:10" x14ac:dyDescent="0.3">
      <c r="A32" s="1">
        <v>22781</v>
      </c>
      <c r="B32" s="74">
        <v>2</v>
      </c>
      <c r="C32" s="74" t="e">
        <v>#N/A</v>
      </c>
      <c r="D32" s="74" t="e">
        <v>#N/A</v>
      </c>
      <c r="E32" s="74">
        <v>4.6604999999999999</v>
      </c>
      <c r="F32" s="74">
        <v>4.3407999999999998</v>
      </c>
      <c r="G32" s="74" t="e">
        <v>#N/A</v>
      </c>
      <c r="H32" s="74">
        <v>4.8738222046759097</v>
      </c>
      <c r="I32" s="74" t="e">
        <v>#N/A</v>
      </c>
      <c r="J32" s="74" t="e">
        <v>#N/A</v>
      </c>
    </row>
    <row r="33" spans="1:10" x14ac:dyDescent="0.3">
      <c r="A33" s="1">
        <v>22873</v>
      </c>
      <c r="B33" s="74">
        <v>2</v>
      </c>
      <c r="C33" s="74" t="e">
        <v>#N/A</v>
      </c>
      <c r="D33" s="74" t="e">
        <v>#N/A</v>
      </c>
      <c r="E33" s="74">
        <v>4.5467000000000004</v>
      </c>
      <c r="F33" s="74">
        <v>4.3337000000000003</v>
      </c>
      <c r="G33" s="74" t="e">
        <v>#N/A</v>
      </c>
      <c r="H33" s="74">
        <v>4.7601127580859099</v>
      </c>
      <c r="I33" s="74" t="e">
        <v>#N/A</v>
      </c>
      <c r="J33" s="74" t="e">
        <v>#N/A</v>
      </c>
    </row>
    <row r="34" spans="1:10" x14ac:dyDescent="0.3">
      <c r="A34" s="1">
        <v>22965</v>
      </c>
      <c r="B34" s="74">
        <v>2</v>
      </c>
      <c r="C34" s="74" t="e">
        <v>#N/A</v>
      </c>
      <c r="D34" s="74" t="e">
        <v>#N/A</v>
      </c>
      <c r="E34" s="74">
        <v>4.1031000000000004</v>
      </c>
      <c r="F34" s="74">
        <v>4.3403</v>
      </c>
      <c r="G34" s="74" t="e">
        <v>#N/A</v>
      </c>
      <c r="H34" s="74">
        <v>4.30215014459319</v>
      </c>
      <c r="I34" s="74" t="e">
        <v>#N/A</v>
      </c>
      <c r="J34" s="74" t="e">
        <v>#N/A</v>
      </c>
    </row>
    <row r="35" spans="1:10" x14ac:dyDescent="0.3">
      <c r="A35" s="1">
        <v>23057</v>
      </c>
      <c r="B35" s="74">
        <v>2</v>
      </c>
      <c r="C35" s="74" t="e">
        <v>#N/A</v>
      </c>
      <c r="D35" s="74" t="e">
        <v>#N/A</v>
      </c>
      <c r="E35" s="74">
        <v>4.0885999999999996</v>
      </c>
      <c r="F35" s="74">
        <v>4.3486000000000002</v>
      </c>
      <c r="G35" s="74" t="e">
        <v>#N/A</v>
      </c>
      <c r="H35" s="74">
        <v>4.2861958285756501</v>
      </c>
      <c r="I35" s="74" t="e">
        <v>#N/A</v>
      </c>
      <c r="J35" s="74" t="e">
        <v>#N/A</v>
      </c>
    </row>
    <row r="36" spans="1:10" x14ac:dyDescent="0.3">
      <c r="A36" s="1">
        <v>23146</v>
      </c>
      <c r="B36" s="74">
        <v>2</v>
      </c>
      <c r="C36" s="74" t="e">
        <v>#N/A</v>
      </c>
      <c r="D36" s="74" t="e">
        <v>#N/A</v>
      </c>
      <c r="E36" s="74">
        <v>4.0538999999999996</v>
      </c>
      <c r="F36" s="74">
        <v>4.3579999999999997</v>
      </c>
      <c r="G36" s="74" t="e">
        <v>#N/A</v>
      </c>
      <c r="H36" s="74">
        <v>4.2522130503382103</v>
      </c>
      <c r="I36" s="74" t="e">
        <v>#N/A</v>
      </c>
      <c r="J36" s="74" t="e">
        <v>#N/A</v>
      </c>
    </row>
    <row r="37" spans="1:10" x14ac:dyDescent="0.3">
      <c r="A37" s="1">
        <v>23238</v>
      </c>
      <c r="B37" s="74">
        <v>2</v>
      </c>
      <c r="C37" s="74" t="e">
        <v>#N/A</v>
      </c>
      <c r="D37" s="74" t="e">
        <v>#N/A</v>
      </c>
      <c r="E37" s="74">
        <v>4.3640999999999996</v>
      </c>
      <c r="F37" s="74">
        <v>4.3578000000000001</v>
      </c>
      <c r="G37" s="74" t="e">
        <v>#N/A</v>
      </c>
      <c r="H37" s="74">
        <v>4.5812894947507701</v>
      </c>
      <c r="I37" s="74" t="e">
        <v>#N/A</v>
      </c>
      <c r="J37" s="74" t="e">
        <v>#N/A</v>
      </c>
    </row>
    <row r="38" spans="1:10" x14ac:dyDescent="0.3">
      <c r="A38" s="1">
        <v>23330</v>
      </c>
      <c r="B38" s="74">
        <v>2</v>
      </c>
      <c r="C38" s="74" t="e">
        <v>#N/A</v>
      </c>
      <c r="D38" s="74" t="e">
        <v>#N/A</v>
      </c>
      <c r="E38" s="74">
        <v>4.1048999999999998</v>
      </c>
      <c r="F38" s="74">
        <v>4.3670999999999998</v>
      </c>
      <c r="G38" s="74" t="e">
        <v>#N/A</v>
      </c>
      <c r="H38" s="74">
        <v>4.3099917103068801</v>
      </c>
      <c r="I38" s="74" t="e">
        <v>#N/A</v>
      </c>
      <c r="J38" s="74" t="e">
        <v>#N/A</v>
      </c>
    </row>
    <row r="39" spans="1:10" x14ac:dyDescent="0.3">
      <c r="A39" s="1">
        <v>23422</v>
      </c>
      <c r="B39" s="74">
        <v>2</v>
      </c>
      <c r="C39" s="74" t="e">
        <v>#N/A</v>
      </c>
      <c r="D39" s="74" t="e">
        <v>#N/A</v>
      </c>
      <c r="E39" s="74">
        <v>4.3922999999999996</v>
      </c>
      <c r="F39" s="74">
        <v>4.3655999999999997</v>
      </c>
      <c r="G39" s="74" t="e">
        <v>#N/A</v>
      </c>
      <c r="H39" s="74">
        <v>4.61568910856586</v>
      </c>
      <c r="I39" s="74" t="e">
        <v>#N/A</v>
      </c>
      <c r="J39" s="74" t="e">
        <v>#N/A</v>
      </c>
    </row>
    <row r="40" spans="1:10" x14ac:dyDescent="0.3">
      <c r="A40" s="1">
        <v>23512</v>
      </c>
      <c r="B40" s="74">
        <v>2</v>
      </c>
      <c r="C40" s="74" t="e">
        <v>#N/A</v>
      </c>
      <c r="D40" s="74" t="e">
        <v>#N/A</v>
      </c>
      <c r="E40" s="74">
        <v>4.3089000000000004</v>
      </c>
      <c r="F40" s="74">
        <v>4.3680000000000003</v>
      </c>
      <c r="G40" s="74" t="e">
        <v>#N/A</v>
      </c>
      <c r="H40" s="74">
        <v>4.5301897735690702</v>
      </c>
      <c r="I40" s="74" t="e">
        <v>#N/A</v>
      </c>
      <c r="J40" s="74" t="e">
        <v>#N/A</v>
      </c>
    </row>
    <row r="41" spans="1:10" x14ac:dyDescent="0.3">
      <c r="A41" s="1">
        <v>23604</v>
      </c>
      <c r="B41" s="74">
        <v>2</v>
      </c>
      <c r="C41" s="74" t="e">
        <v>#N/A</v>
      </c>
      <c r="D41" s="74" t="e">
        <v>#N/A</v>
      </c>
      <c r="E41" s="74">
        <v>4.4051</v>
      </c>
      <c r="F41" s="74">
        <v>4.3674999999999997</v>
      </c>
      <c r="G41" s="74" t="e">
        <v>#N/A</v>
      </c>
      <c r="H41" s="74">
        <v>4.6293267725019502</v>
      </c>
      <c r="I41" s="74" t="e">
        <v>#N/A</v>
      </c>
      <c r="J41" s="74" t="e">
        <v>#N/A</v>
      </c>
    </row>
    <row r="42" spans="1:10" x14ac:dyDescent="0.3">
      <c r="A42" s="1">
        <v>23696</v>
      </c>
      <c r="B42" s="74">
        <v>2</v>
      </c>
      <c r="C42" s="74" t="e">
        <v>#N/A</v>
      </c>
      <c r="D42" s="74" t="e">
        <v>#N/A</v>
      </c>
      <c r="E42" s="74">
        <v>4.1596000000000002</v>
      </c>
      <c r="F42" s="74">
        <v>4.3765999999999998</v>
      </c>
      <c r="G42" s="74" t="e">
        <v>#N/A</v>
      </c>
      <c r="H42" s="74">
        <v>4.3722710046638902</v>
      </c>
      <c r="I42" s="74" t="e">
        <v>#N/A</v>
      </c>
      <c r="J42" s="74" t="e">
        <v>#N/A</v>
      </c>
    </row>
    <row r="43" spans="1:10" x14ac:dyDescent="0.3">
      <c r="A43" s="1">
        <v>23788</v>
      </c>
      <c r="B43" s="74">
        <v>2</v>
      </c>
      <c r="C43" s="74" t="e">
        <v>#N/A</v>
      </c>
      <c r="D43" s="74" t="e">
        <v>#N/A</v>
      </c>
      <c r="E43" s="74">
        <v>4.5235000000000003</v>
      </c>
      <c r="F43" s="74">
        <v>4.3678999999999997</v>
      </c>
      <c r="G43" s="74" t="e">
        <v>#N/A</v>
      </c>
      <c r="H43" s="74">
        <v>4.7548112211501401</v>
      </c>
      <c r="I43" s="74" t="e">
        <v>#N/A</v>
      </c>
      <c r="J43" s="74" t="e">
        <v>#N/A</v>
      </c>
    </row>
    <row r="44" spans="1:10" x14ac:dyDescent="0.3">
      <c r="A44" s="1">
        <v>23877</v>
      </c>
      <c r="B44" s="74">
        <v>2</v>
      </c>
      <c r="C44" s="74" t="e">
        <v>#N/A</v>
      </c>
      <c r="D44" s="74" t="e">
        <v>#N/A</v>
      </c>
      <c r="E44" s="74">
        <v>4.4927999999999999</v>
      </c>
      <c r="F44" s="74">
        <v>4.3578000000000001</v>
      </c>
      <c r="G44" s="74" t="e">
        <v>#N/A</v>
      </c>
      <c r="H44" s="74">
        <v>4.7258116134467096</v>
      </c>
      <c r="I44" s="74" t="e">
        <v>#N/A</v>
      </c>
      <c r="J44" s="74" t="e">
        <v>#N/A</v>
      </c>
    </row>
    <row r="45" spans="1:10" x14ac:dyDescent="0.3">
      <c r="A45" s="1">
        <v>23969</v>
      </c>
      <c r="B45" s="74">
        <v>2</v>
      </c>
      <c r="C45" s="74" t="e">
        <v>#N/A</v>
      </c>
      <c r="D45" s="74" t="e">
        <v>#N/A</v>
      </c>
      <c r="E45" s="74">
        <v>4.7313999999999998</v>
      </c>
      <c r="F45" s="74">
        <v>4.3320999999999996</v>
      </c>
      <c r="G45" s="74" t="e">
        <v>#N/A</v>
      </c>
      <c r="H45" s="74">
        <v>4.9820608045750703</v>
      </c>
      <c r="I45" s="74" t="e">
        <v>#N/A</v>
      </c>
      <c r="J45" s="74" t="e">
        <v>#N/A</v>
      </c>
    </row>
    <row r="46" spans="1:10" x14ac:dyDescent="0.3">
      <c r="A46" s="1">
        <v>24061</v>
      </c>
      <c r="B46" s="74">
        <v>2</v>
      </c>
      <c r="C46" s="74" t="e">
        <v>#N/A</v>
      </c>
      <c r="D46" s="74" t="e">
        <v>#N/A</v>
      </c>
      <c r="E46" s="74">
        <v>4.9375999999999998</v>
      </c>
      <c r="F46" s="74">
        <v>4.2919999999999998</v>
      </c>
      <c r="G46" s="74" t="e">
        <v>#N/A</v>
      </c>
      <c r="H46" s="74">
        <v>5.20229242006834</v>
      </c>
      <c r="I46" s="74" t="e">
        <v>#N/A</v>
      </c>
      <c r="J46" s="74" t="e">
        <v>#N/A</v>
      </c>
    </row>
    <row r="47" spans="1:10" x14ac:dyDescent="0.3">
      <c r="A47" s="1">
        <v>24153</v>
      </c>
      <c r="B47" s="74">
        <v>2</v>
      </c>
      <c r="C47" s="74" t="e">
        <v>#N/A</v>
      </c>
      <c r="D47" s="74" t="e">
        <v>#N/A</v>
      </c>
      <c r="E47" s="74">
        <v>5.1608000000000001</v>
      </c>
      <c r="F47" s="74">
        <v>4.2390999999999996</v>
      </c>
      <c r="G47" s="74" t="e">
        <v>#N/A</v>
      </c>
      <c r="H47" s="74">
        <v>5.4346344571411596</v>
      </c>
      <c r="I47" s="74" t="e">
        <v>#N/A</v>
      </c>
      <c r="J47" s="74" t="e">
        <v>#N/A</v>
      </c>
    </row>
    <row r="48" spans="1:10" x14ac:dyDescent="0.3">
      <c r="A48" s="1">
        <v>24242</v>
      </c>
      <c r="B48" s="74">
        <v>2</v>
      </c>
      <c r="C48" s="74" t="e">
        <v>#N/A</v>
      </c>
      <c r="D48" s="74" t="e">
        <v>#N/A</v>
      </c>
      <c r="E48" s="74">
        <v>4.9181999999999997</v>
      </c>
      <c r="F48" s="74">
        <v>4.1974999999999998</v>
      </c>
      <c r="G48" s="74" t="e">
        <v>#N/A</v>
      </c>
      <c r="H48" s="74">
        <v>5.1743648963457503</v>
      </c>
      <c r="I48" s="74" t="e">
        <v>#N/A</v>
      </c>
      <c r="J48" s="74" t="e">
        <v>#N/A</v>
      </c>
    </row>
    <row r="49" spans="1:10" x14ac:dyDescent="0.3">
      <c r="A49" s="1">
        <v>24334</v>
      </c>
      <c r="B49" s="74">
        <v>2</v>
      </c>
      <c r="C49" s="74" t="e">
        <v>#N/A</v>
      </c>
      <c r="D49" s="74" t="e">
        <v>#N/A</v>
      </c>
      <c r="E49" s="74">
        <v>4.9042000000000003</v>
      </c>
      <c r="F49" s="74">
        <v>4.1551</v>
      </c>
      <c r="G49" s="74" t="e">
        <v>#N/A</v>
      </c>
      <c r="H49" s="74">
        <v>5.1580892433660903</v>
      </c>
      <c r="I49" s="74" t="e">
        <v>#N/A</v>
      </c>
      <c r="J49" s="74" t="e">
        <v>#N/A</v>
      </c>
    </row>
    <row r="50" spans="1:10" x14ac:dyDescent="0.3">
      <c r="A50" s="1">
        <v>24426</v>
      </c>
      <c r="B50" s="74">
        <v>2</v>
      </c>
      <c r="C50" s="74" t="e">
        <v>#N/A</v>
      </c>
      <c r="D50" s="74" t="e">
        <v>#N/A</v>
      </c>
      <c r="E50" s="74">
        <v>4.8874000000000004</v>
      </c>
      <c r="F50" s="74">
        <v>4.1117999999999997</v>
      </c>
      <c r="G50" s="74" t="e">
        <v>#N/A</v>
      </c>
      <c r="H50" s="74">
        <v>5.1352235467312397</v>
      </c>
      <c r="I50" s="74" t="e">
        <v>#N/A</v>
      </c>
      <c r="J50" s="74" t="e">
        <v>#N/A</v>
      </c>
    </row>
    <row r="51" spans="1:10" x14ac:dyDescent="0.3">
      <c r="A51" s="1">
        <v>24518</v>
      </c>
      <c r="B51" s="74">
        <v>2</v>
      </c>
      <c r="C51" s="74" t="e">
        <v>#N/A</v>
      </c>
      <c r="D51" s="74" t="e">
        <v>#N/A</v>
      </c>
      <c r="E51" s="74">
        <v>4.8484999999999996</v>
      </c>
      <c r="F51" s="74">
        <v>4.0677000000000003</v>
      </c>
      <c r="G51" s="74" t="e">
        <v>#N/A</v>
      </c>
      <c r="H51" s="74">
        <v>5.0985484090551196</v>
      </c>
      <c r="I51" s="74" t="e">
        <v>#N/A</v>
      </c>
      <c r="J51" s="74">
        <v>1.4568998803114901</v>
      </c>
    </row>
    <row r="52" spans="1:10" x14ac:dyDescent="0.3">
      <c r="A52" s="1">
        <v>24607</v>
      </c>
      <c r="B52" s="74">
        <v>2</v>
      </c>
      <c r="C52" s="74" t="e">
        <v>#N/A</v>
      </c>
      <c r="D52" s="74" t="e">
        <v>#N/A</v>
      </c>
      <c r="E52" s="74">
        <v>4.6581000000000001</v>
      </c>
      <c r="F52" s="74">
        <v>4.032</v>
      </c>
      <c r="G52" s="74" t="e">
        <v>#N/A</v>
      </c>
      <c r="H52" s="74">
        <v>4.8711281227967298</v>
      </c>
      <c r="I52" s="74" t="e">
        <v>#N/A</v>
      </c>
      <c r="J52" s="74">
        <v>1.3930325988112799</v>
      </c>
    </row>
    <row r="53" spans="1:10" x14ac:dyDescent="0.3">
      <c r="A53" s="1">
        <v>24699</v>
      </c>
      <c r="B53" s="74">
        <v>2</v>
      </c>
      <c r="C53" s="74" t="e">
        <v>#N/A</v>
      </c>
      <c r="D53" s="74" t="e">
        <v>#N/A</v>
      </c>
      <c r="E53" s="74">
        <v>4.7046999999999999</v>
      </c>
      <c r="F53" s="74">
        <v>3.9927999999999999</v>
      </c>
      <c r="G53" s="74" t="e">
        <v>#N/A</v>
      </c>
      <c r="H53" s="74">
        <v>4.8924378594025599</v>
      </c>
      <c r="I53" s="74" t="e">
        <v>#N/A</v>
      </c>
      <c r="J53" s="74">
        <v>1.43439695577755</v>
      </c>
    </row>
    <row r="54" spans="1:10" x14ac:dyDescent="0.3">
      <c r="A54" s="1">
        <v>24791</v>
      </c>
      <c r="B54" s="74">
        <v>2</v>
      </c>
      <c r="C54" s="74" t="e">
        <v>#N/A</v>
      </c>
      <c r="D54" s="74" t="e">
        <v>#N/A</v>
      </c>
      <c r="E54" s="74">
        <v>4.6615000000000002</v>
      </c>
      <c r="F54" s="74">
        <v>3.9529000000000001</v>
      </c>
      <c r="G54" s="74" t="e">
        <v>#N/A</v>
      </c>
      <c r="H54" s="74">
        <v>4.82077209966039</v>
      </c>
      <c r="I54" s="74" t="e">
        <v>#N/A</v>
      </c>
      <c r="J54" s="74">
        <v>1.4415487484276299</v>
      </c>
    </row>
    <row r="55" spans="1:10" x14ac:dyDescent="0.3">
      <c r="A55" s="1">
        <v>24883</v>
      </c>
      <c r="B55" s="74">
        <v>2</v>
      </c>
      <c r="C55" s="74" t="e">
        <v>#N/A</v>
      </c>
      <c r="D55" s="74" t="e">
        <v>#N/A</v>
      </c>
      <c r="E55" s="74">
        <v>4.8940000000000001</v>
      </c>
      <c r="F55" s="74">
        <v>3.8976999999999999</v>
      </c>
      <c r="G55" s="74" t="e">
        <v>#N/A</v>
      </c>
      <c r="H55" s="74">
        <v>5.0450677990489003</v>
      </c>
      <c r="I55" s="74" t="e">
        <v>#N/A</v>
      </c>
      <c r="J55" s="74">
        <v>1.48858144838905</v>
      </c>
    </row>
    <row r="56" spans="1:10" x14ac:dyDescent="0.3">
      <c r="A56" s="1">
        <v>24973</v>
      </c>
      <c r="B56" s="74">
        <v>2</v>
      </c>
      <c r="C56" s="74" t="e">
        <v>#N/A</v>
      </c>
      <c r="D56" s="74" t="e">
        <v>#N/A</v>
      </c>
      <c r="E56" s="74">
        <v>4.9821999999999997</v>
      </c>
      <c r="F56" s="74">
        <v>3.8357000000000001</v>
      </c>
      <c r="G56" s="74" t="e">
        <v>#N/A</v>
      </c>
      <c r="H56" s="74">
        <v>5.1082663255392999</v>
      </c>
      <c r="I56" s="74" t="e">
        <v>#N/A</v>
      </c>
      <c r="J56" s="74">
        <v>1.5145099266492199</v>
      </c>
    </row>
    <row r="57" spans="1:10" x14ac:dyDescent="0.3">
      <c r="A57" s="1">
        <v>25065</v>
      </c>
      <c r="B57" s="74">
        <v>2</v>
      </c>
      <c r="C57" s="74" t="e">
        <v>#N/A</v>
      </c>
      <c r="D57" s="74" t="e">
        <v>#N/A</v>
      </c>
      <c r="E57" s="74">
        <v>4.8895</v>
      </c>
      <c r="F57" s="74">
        <v>3.7768000000000002</v>
      </c>
      <c r="G57" s="74" t="e">
        <v>#N/A</v>
      </c>
      <c r="H57" s="74">
        <v>4.9728826385365297</v>
      </c>
      <c r="I57" s="74" t="e">
        <v>#N/A</v>
      </c>
      <c r="J57" s="74">
        <v>1.4329517213848799</v>
      </c>
    </row>
    <row r="58" spans="1:10" x14ac:dyDescent="0.3">
      <c r="A58" s="1">
        <v>25157</v>
      </c>
      <c r="B58" s="74">
        <v>2</v>
      </c>
      <c r="C58" s="74" t="e">
        <v>#N/A</v>
      </c>
      <c r="D58" s="74" t="e">
        <v>#N/A</v>
      </c>
      <c r="E58" s="74">
        <v>4.7733999999999996</v>
      </c>
      <c r="F58" s="74">
        <v>3.7208999999999999</v>
      </c>
      <c r="G58" s="74" t="e">
        <v>#N/A</v>
      </c>
      <c r="H58" s="74">
        <v>4.8185068159625697</v>
      </c>
      <c r="I58" s="74" t="e">
        <v>#N/A</v>
      </c>
      <c r="J58" s="74">
        <v>1.4256047513066299</v>
      </c>
    </row>
    <row r="59" spans="1:10" x14ac:dyDescent="0.3">
      <c r="A59" s="1">
        <v>25249</v>
      </c>
      <c r="B59" s="74">
        <v>2</v>
      </c>
      <c r="C59" s="74" t="e">
        <v>#N/A</v>
      </c>
      <c r="D59" s="74" t="e">
        <v>#N/A</v>
      </c>
      <c r="E59" s="74">
        <v>4.9059999999999997</v>
      </c>
      <c r="F59" s="74">
        <v>3.6549999999999998</v>
      </c>
      <c r="G59" s="74" t="e">
        <v>#N/A</v>
      </c>
      <c r="H59" s="74">
        <v>4.9463981421312297</v>
      </c>
      <c r="I59" s="74" t="e">
        <v>#N/A</v>
      </c>
      <c r="J59" s="74">
        <v>1.51424545348141</v>
      </c>
    </row>
    <row r="60" spans="1:10" x14ac:dyDescent="0.3">
      <c r="A60" s="1">
        <v>25338</v>
      </c>
      <c r="B60" s="74">
        <v>2</v>
      </c>
      <c r="C60" s="74" t="e">
        <v>#N/A</v>
      </c>
      <c r="D60" s="74" t="e">
        <v>#N/A</v>
      </c>
      <c r="E60" s="74">
        <v>4.7393999999999998</v>
      </c>
      <c r="F60" s="74">
        <v>3.5971000000000002</v>
      </c>
      <c r="G60" s="74" t="e">
        <v>#N/A</v>
      </c>
      <c r="H60" s="74">
        <v>4.7532880856692703</v>
      </c>
      <c r="I60" s="74" t="e">
        <v>#N/A</v>
      </c>
      <c r="J60" s="74">
        <v>1.60342362610876</v>
      </c>
    </row>
    <row r="61" spans="1:10" x14ac:dyDescent="0.3">
      <c r="A61" s="1">
        <v>25430</v>
      </c>
      <c r="B61" s="74">
        <v>2</v>
      </c>
      <c r="C61" s="74" t="e">
        <v>#N/A</v>
      </c>
      <c r="D61" s="74" t="e">
        <v>#N/A</v>
      </c>
      <c r="E61" s="74">
        <v>4.6921999999999997</v>
      </c>
      <c r="F61" s="74">
        <v>3.5411000000000001</v>
      </c>
      <c r="G61" s="74" t="e">
        <v>#N/A</v>
      </c>
      <c r="H61" s="74">
        <v>4.7083090764277102</v>
      </c>
      <c r="I61" s="74" t="e">
        <v>#N/A</v>
      </c>
      <c r="J61" s="74">
        <v>1.5897591584869599</v>
      </c>
    </row>
    <row r="62" spans="1:10" x14ac:dyDescent="0.3">
      <c r="A62" s="1">
        <v>25522</v>
      </c>
      <c r="B62" s="74">
        <v>2</v>
      </c>
      <c r="C62" s="74" t="e">
        <v>#N/A</v>
      </c>
      <c r="D62" s="74" t="e">
        <v>#N/A</v>
      </c>
      <c r="E62" s="74">
        <v>4.4119000000000002</v>
      </c>
      <c r="F62" s="74">
        <v>3.4996999999999998</v>
      </c>
      <c r="G62" s="74" t="e">
        <v>#N/A</v>
      </c>
      <c r="H62" s="74">
        <v>4.42936233001452</v>
      </c>
      <c r="I62" s="74" t="e">
        <v>#N/A</v>
      </c>
      <c r="J62" s="74">
        <v>1.52661260984152</v>
      </c>
    </row>
    <row r="63" spans="1:10" x14ac:dyDescent="0.3">
      <c r="A63" s="1">
        <v>25614</v>
      </c>
      <c r="B63" s="74">
        <v>2</v>
      </c>
      <c r="C63" s="74" t="e">
        <v>#N/A</v>
      </c>
      <c r="D63" s="74" t="e">
        <v>#N/A</v>
      </c>
      <c r="E63" s="74">
        <v>4.2648999999999999</v>
      </c>
      <c r="F63" s="74">
        <v>3.4647999999999999</v>
      </c>
      <c r="G63" s="74" t="e">
        <v>#N/A</v>
      </c>
      <c r="H63" s="74">
        <v>4.2865282439454004</v>
      </c>
      <c r="I63" s="74" t="e">
        <v>#N/A</v>
      </c>
      <c r="J63" s="74">
        <v>1.5098508456522699</v>
      </c>
    </row>
    <row r="64" spans="1:10" x14ac:dyDescent="0.3">
      <c r="A64" s="1">
        <v>25703</v>
      </c>
      <c r="B64" s="74">
        <v>2</v>
      </c>
      <c r="C64" s="74" t="e">
        <v>#N/A</v>
      </c>
      <c r="D64" s="74" t="e">
        <v>#N/A</v>
      </c>
      <c r="E64" s="74">
        <v>4.1848999999999998</v>
      </c>
      <c r="F64" s="74">
        <v>3.4331</v>
      </c>
      <c r="G64" s="74" t="e">
        <v>#N/A</v>
      </c>
      <c r="H64" s="74">
        <v>4.2118073597846397</v>
      </c>
      <c r="I64" s="74" t="e">
        <v>#N/A</v>
      </c>
      <c r="J64" s="74">
        <v>1.46272981591804</v>
      </c>
    </row>
    <row r="65" spans="1:10" x14ac:dyDescent="0.3">
      <c r="A65" s="1">
        <v>25795</v>
      </c>
      <c r="B65" s="74">
        <v>2</v>
      </c>
      <c r="C65" s="74" t="e">
        <v>#N/A</v>
      </c>
      <c r="D65" s="74" t="e">
        <v>#N/A</v>
      </c>
      <c r="E65" s="74">
        <v>4.2253999999999996</v>
      </c>
      <c r="F65" s="74">
        <v>3.3990999999999998</v>
      </c>
      <c r="G65" s="74" t="e">
        <v>#N/A</v>
      </c>
      <c r="H65" s="74">
        <v>4.2748282894990099</v>
      </c>
      <c r="I65" s="74" t="e">
        <v>#N/A</v>
      </c>
      <c r="J65" s="74">
        <v>1.41492425488952</v>
      </c>
    </row>
    <row r="66" spans="1:10" x14ac:dyDescent="0.3">
      <c r="A66" s="1">
        <v>25887</v>
      </c>
      <c r="B66" s="74">
        <v>2</v>
      </c>
      <c r="C66" s="74" t="e">
        <v>#N/A</v>
      </c>
      <c r="D66" s="74" t="e">
        <v>#N/A</v>
      </c>
      <c r="E66" s="74">
        <v>3.8567</v>
      </c>
      <c r="F66" s="74">
        <v>3.3858000000000001</v>
      </c>
      <c r="G66" s="74" t="e">
        <v>#N/A</v>
      </c>
      <c r="H66" s="74">
        <v>3.8656123079278299</v>
      </c>
      <c r="I66" s="74" t="e">
        <v>#N/A</v>
      </c>
      <c r="J66" s="74">
        <v>1.30499941058833</v>
      </c>
    </row>
    <row r="67" spans="1:10" x14ac:dyDescent="0.3">
      <c r="A67" s="1">
        <v>25979</v>
      </c>
      <c r="B67" s="74">
        <v>2</v>
      </c>
      <c r="C67" s="74" t="e">
        <v>#N/A</v>
      </c>
      <c r="D67" s="74" t="e">
        <v>#N/A</v>
      </c>
      <c r="E67" s="74">
        <v>4.2740999999999998</v>
      </c>
      <c r="F67" s="74">
        <v>3.3481000000000001</v>
      </c>
      <c r="G67" s="74" t="e">
        <v>#N/A</v>
      </c>
      <c r="H67" s="74">
        <v>4.3359664832288001</v>
      </c>
      <c r="I67" s="74" t="e">
        <v>#N/A</v>
      </c>
      <c r="J67" s="74">
        <v>1.29944418574839</v>
      </c>
    </row>
    <row r="68" spans="1:10" x14ac:dyDescent="0.3">
      <c r="A68" s="1">
        <v>26068</v>
      </c>
      <c r="B68" s="74">
        <v>2</v>
      </c>
      <c r="C68" s="74" t="e">
        <v>#N/A</v>
      </c>
      <c r="D68" s="74" t="e">
        <v>#N/A</v>
      </c>
      <c r="E68" s="74">
        <v>4.0460000000000003</v>
      </c>
      <c r="F68" s="74">
        <v>3.3231999999999999</v>
      </c>
      <c r="G68" s="74" t="e">
        <v>#N/A</v>
      </c>
      <c r="H68" s="74">
        <v>4.0875315482317403</v>
      </c>
      <c r="I68" s="74" t="e">
        <v>#N/A</v>
      </c>
      <c r="J68" s="74">
        <v>1.3800624079208399</v>
      </c>
    </row>
    <row r="69" spans="1:10" x14ac:dyDescent="0.3">
      <c r="A69" s="1">
        <v>26160</v>
      </c>
      <c r="B69" s="74">
        <v>2</v>
      </c>
      <c r="C69" s="74" t="e">
        <v>#N/A</v>
      </c>
      <c r="D69" s="74" t="e">
        <v>#N/A</v>
      </c>
      <c r="E69" s="74">
        <v>3.8965999999999998</v>
      </c>
      <c r="F69" s="74">
        <v>3.3043999999999998</v>
      </c>
      <c r="G69" s="74" t="e">
        <v>#N/A</v>
      </c>
      <c r="H69" s="74">
        <v>3.9440242446919598</v>
      </c>
      <c r="I69" s="74" t="e">
        <v>#N/A</v>
      </c>
      <c r="J69" s="74">
        <v>1.4455978656453801</v>
      </c>
    </row>
    <row r="70" spans="1:10" x14ac:dyDescent="0.3">
      <c r="A70" s="1">
        <v>26252</v>
      </c>
      <c r="B70" s="74">
        <v>2</v>
      </c>
      <c r="C70" s="74" t="e">
        <v>#N/A</v>
      </c>
      <c r="D70" s="74" t="e">
        <v>#N/A</v>
      </c>
      <c r="E70" s="74">
        <v>3.5929000000000002</v>
      </c>
      <c r="F70" s="74">
        <v>3.2949999999999999</v>
      </c>
      <c r="G70" s="74" t="e">
        <v>#N/A</v>
      </c>
      <c r="H70" s="74">
        <v>3.6479040957342899</v>
      </c>
      <c r="I70" s="74" t="e">
        <v>#N/A</v>
      </c>
      <c r="J70" s="74">
        <v>1.3811036483649901</v>
      </c>
    </row>
    <row r="71" spans="1:10" x14ac:dyDescent="0.3">
      <c r="A71" s="1">
        <v>26344</v>
      </c>
      <c r="B71" s="74">
        <v>2</v>
      </c>
      <c r="C71" s="74" t="e">
        <v>#N/A</v>
      </c>
      <c r="D71" s="74" t="e">
        <v>#N/A</v>
      </c>
      <c r="E71" s="74">
        <v>3.7553000000000001</v>
      </c>
      <c r="F71" s="74">
        <v>3.2722000000000002</v>
      </c>
      <c r="G71" s="74" t="e">
        <v>#N/A</v>
      </c>
      <c r="H71" s="74">
        <v>3.8732576333875199</v>
      </c>
      <c r="I71" s="74" t="e">
        <v>#N/A</v>
      </c>
      <c r="J71" s="74">
        <v>1.3551115360680901</v>
      </c>
    </row>
    <row r="72" spans="1:10" x14ac:dyDescent="0.3">
      <c r="A72" s="1">
        <v>26434</v>
      </c>
      <c r="B72" s="74">
        <v>2</v>
      </c>
      <c r="C72" s="74" t="e">
        <v>#N/A</v>
      </c>
      <c r="D72" s="74" t="e">
        <v>#N/A</v>
      </c>
      <c r="E72" s="74">
        <v>3.8715999999999999</v>
      </c>
      <c r="F72" s="74">
        <v>3.2368000000000001</v>
      </c>
      <c r="G72" s="74" t="e">
        <v>#N/A</v>
      </c>
      <c r="H72" s="74">
        <v>4.0319919811760698</v>
      </c>
      <c r="I72" s="74" t="e">
        <v>#N/A</v>
      </c>
      <c r="J72" s="74">
        <v>1.49762146883914</v>
      </c>
    </row>
    <row r="73" spans="1:10" x14ac:dyDescent="0.3">
      <c r="A73" s="1">
        <v>26526</v>
      </c>
      <c r="B73" s="74">
        <v>2</v>
      </c>
      <c r="C73" s="74" t="e">
        <v>#N/A</v>
      </c>
      <c r="D73" s="74" t="e">
        <v>#N/A</v>
      </c>
      <c r="E73" s="74">
        <v>3.7412000000000001</v>
      </c>
      <c r="F73" s="74">
        <v>3.2046999999999999</v>
      </c>
      <c r="G73" s="74" t="e">
        <v>#N/A</v>
      </c>
      <c r="H73" s="74">
        <v>3.9014474787529299</v>
      </c>
      <c r="I73" s="74" t="e">
        <v>#N/A</v>
      </c>
      <c r="J73" s="74">
        <v>1.4787562978568001</v>
      </c>
    </row>
    <row r="74" spans="1:10" x14ac:dyDescent="0.3">
      <c r="A74" s="1">
        <v>26618</v>
      </c>
      <c r="B74" s="74">
        <v>2</v>
      </c>
      <c r="C74" s="74" t="e">
        <v>#N/A</v>
      </c>
      <c r="D74" s="74" t="e">
        <v>#N/A</v>
      </c>
      <c r="E74" s="74">
        <v>3.8043999999999998</v>
      </c>
      <c r="F74" s="74">
        <v>3.1616</v>
      </c>
      <c r="G74" s="74" t="e">
        <v>#N/A</v>
      </c>
      <c r="H74" s="74">
        <v>3.9948147865019501</v>
      </c>
      <c r="I74" s="74" t="e">
        <v>#N/A</v>
      </c>
      <c r="J74" s="74">
        <v>1.5065367819022</v>
      </c>
    </row>
    <row r="75" spans="1:10" x14ac:dyDescent="0.3">
      <c r="A75" s="1">
        <v>26710</v>
      </c>
      <c r="B75" s="74">
        <v>2</v>
      </c>
      <c r="C75" s="74" t="e">
        <v>#N/A</v>
      </c>
      <c r="D75" s="74" t="e">
        <v>#N/A</v>
      </c>
      <c r="E75" s="74">
        <v>4.0354999999999999</v>
      </c>
      <c r="F75" s="74">
        <v>3.1004999999999998</v>
      </c>
      <c r="G75" s="74" t="e">
        <v>#N/A</v>
      </c>
      <c r="H75" s="74">
        <v>4.2762544365251296</v>
      </c>
      <c r="I75" s="74" t="e">
        <v>#N/A</v>
      </c>
      <c r="J75" s="74">
        <v>1.5769668998334401</v>
      </c>
    </row>
    <row r="76" spans="1:10" x14ac:dyDescent="0.3">
      <c r="A76" s="1">
        <v>26799</v>
      </c>
      <c r="B76" s="74">
        <v>2</v>
      </c>
      <c r="C76" s="74" t="e">
        <v>#N/A</v>
      </c>
      <c r="D76" s="74" t="e">
        <v>#N/A</v>
      </c>
      <c r="E76" s="74">
        <v>4.0681000000000003</v>
      </c>
      <c r="F76" s="74">
        <v>3.0407999999999999</v>
      </c>
      <c r="G76" s="74" t="e">
        <v>#N/A</v>
      </c>
      <c r="H76" s="74">
        <v>4.3403346646874201</v>
      </c>
      <c r="I76" s="74" t="e">
        <v>#N/A</v>
      </c>
      <c r="J76" s="74">
        <v>1.5145183176087</v>
      </c>
    </row>
    <row r="77" spans="1:10" x14ac:dyDescent="0.3">
      <c r="A77" s="1">
        <v>26891</v>
      </c>
      <c r="B77" s="74">
        <v>2</v>
      </c>
      <c r="C77" s="74" t="e">
        <v>#N/A</v>
      </c>
      <c r="D77" s="74" t="e">
        <v>#N/A</v>
      </c>
      <c r="E77" s="74">
        <v>3.7833999999999999</v>
      </c>
      <c r="F77" s="74">
        <v>2.996</v>
      </c>
      <c r="G77" s="74" t="e">
        <v>#N/A</v>
      </c>
      <c r="H77" s="74">
        <v>4.0454398496881003</v>
      </c>
      <c r="I77" s="74" t="e">
        <v>#N/A</v>
      </c>
      <c r="J77" s="74">
        <v>1.54405554174015</v>
      </c>
    </row>
    <row r="78" spans="1:10" x14ac:dyDescent="0.3">
      <c r="A78" s="1">
        <v>26983</v>
      </c>
      <c r="B78" s="74">
        <v>2</v>
      </c>
      <c r="C78" s="74" t="e">
        <v>#N/A</v>
      </c>
      <c r="D78" s="74" t="e">
        <v>#N/A</v>
      </c>
      <c r="E78" s="74">
        <v>3.9102999999999999</v>
      </c>
      <c r="F78" s="74">
        <v>2.944</v>
      </c>
      <c r="G78" s="74" t="e">
        <v>#N/A</v>
      </c>
      <c r="H78" s="74">
        <v>4.2354856721149003</v>
      </c>
      <c r="I78" s="74" t="e">
        <v>#N/A</v>
      </c>
      <c r="J78" s="74">
        <v>1.4249926188233699</v>
      </c>
    </row>
    <row r="79" spans="1:10" x14ac:dyDescent="0.3">
      <c r="A79" s="1">
        <v>27075</v>
      </c>
      <c r="B79" s="74">
        <v>2</v>
      </c>
      <c r="C79" s="74" t="e">
        <v>#N/A</v>
      </c>
      <c r="D79" s="74" t="e">
        <v>#N/A</v>
      </c>
      <c r="E79" s="74">
        <v>3.6823999999999999</v>
      </c>
      <c r="F79" s="74">
        <v>2.9079999999999999</v>
      </c>
      <c r="G79" s="74" t="e">
        <v>#N/A</v>
      </c>
      <c r="H79" s="74">
        <v>4.0081184624800503</v>
      </c>
      <c r="I79" s="74" t="e">
        <v>#N/A</v>
      </c>
      <c r="J79" s="74">
        <v>1.2794840886397401</v>
      </c>
    </row>
    <row r="80" spans="1:10" x14ac:dyDescent="0.3">
      <c r="A80" s="1">
        <v>27164</v>
      </c>
      <c r="B80" s="74">
        <v>2</v>
      </c>
      <c r="C80" s="74" t="e">
        <v>#N/A</v>
      </c>
      <c r="D80" s="74" t="e">
        <v>#N/A</v>
      </c>
      <c r="E80" s="74">
        <v>3.7967</v>
      </c>
      <c r="F80" s="74">
        <v>2.8734999999999999</v>
      </c>
      <c r="G80" s="74" t="e">
        <v>#N/A</v>
      </c>
      <c r="H80" s="74">
        <v>4.19627482419875</v>
      </c>
      <c r="I80" s="74" t="e">
        <v>#N/A</v>
      </c>
      <c r="J80" s="74">
        <v>1.2437947142089101</v>
      </c>
    </row>
    <row r="81" spans="1:10" x14ac:dyDescent="0.3">
      <c r="A81" s="1">
        <v>27256</v>
      </c>
      <c r="B81" s="74">
        <v>2</v>
      </c>
      <c r="C81" s="74" t="e">
        <v>#N/A</v>
      </c>
      <c r="D81" s="74" t="e">
        <v>#N/A</v>
      </c>
      <c r="E81" s="74">
        <v>3.6294</v>
      </c>
      <c r="F81" s="74">
        <v>2.8584000000000001</v>
      </c>
      <c r="G81" s="74" t="e">
        <v>#N/A</v>
      </c>
      <c r="H81" s="74">
        <v>4.0291239917595103</v>
      </c>
      <c r="I81" s="74" t="e">
        <v>#N/A</v>
      </c>
      <c r="J81" s="74">
        <v>1.13200197679649</v>
      </c>
    </row>
    <row r="82" spans="1:10" x14ac:dyDescent="0.3">
      <c r="A82" s="1">
        <v>27348</v>
      </c>
      <c r="B82" s="74">
        <v>2</v>
      </c>
      <c r="C82" s="74" t="e">
        <v>#N/A</v>
      </c>
      <c r="D82" s="74" t="e">
        <v>#N/A</v>
      </c>
      <c r="E82" s="74">
        <v>3.4577</v>
      </c>
      <c r="F82" s="74">
        <v>2.8559000000000001</v>
      </c>
      <c r="G82" s="74" t="e">
        <v>#N/A</v>
      </c>
      <c r="H82" s="74">
        <v>3.8969014942076998</v>
      </c>
      <c r="I82" s="74" t="e">
        <v>#N/A</v>
      </c>
      <c r="J82" s="74">
        <v>1.0198758732422999</v>
      </c>
    </row>
    <row r="83" spans="1:10" x14ac:dyDescent="0.3">
      <c r="A83" s="1">
        <v>27440</v>
      </c>
      <c r="B83" s="74">
        <v>2</v>
      </c>
      <c r="C83" s="74" t="e">
        <v>#N/A</v>
      </c>
      <c r="D83" s="74" t="e">
        <v>#N/A</v>
      </c>
      <c r="E83" s="74">
        <v>2.9746999999999999</v>
      </c>
      <c r="F83" s="74">
        <v>2.8763000000000001</v>
      </c>
      <c r="G83" s="74" t="e">
        <v>#N/A</v>
      </c>
      <c r="H83" s="74">
        <v>3.4306391274065202</v>
      </c>
      <c r="I83" s="74" t="e">
        <v>#N/A</v>
      </c>
      <c r="J83" s="74">
        <v>1.0318907285791199</v>
      </c>
    </row>
    <row r="84" spans="1:10" x14ac:dyDescent="0.3">
      <c r="A84" s="1">
        <v>27529</v>
      </c>
      <c r="B84" s="74">
        <v>2</v>
      </c>
      <c r="C84" s="74" t="e">
        <v>#N/A</v>
      </c>
      <c r="D84" s="74" t="e">
        <v>#N/A</v>
      </c>
      <c r="E84" s="74">
        <v>2.8589000000000002</v>
      </c>
      <c r="F84" s="74">
        <v>2.8948999999999998</v>
      </c>
      <c r="G84" s="74" t="e">
        <v>#N/A</v>
      </c>
      <c r="H84" s="74">
        <v>3.3366317812083102</v>
      </c>
      <c r="I84" s="74" t="e">
        <v>#N/A</v>
      </c>
      <c r="J84" s="74">
        <v>1.1417695562435699</v>
      </c>
    </row>
    <row r="85" spans="1:10" x14ac:dyDescent="0.3">
      <c r="A85" s="1">
        <v>27621</v>
      </c>
      <c r="B85" s="74">
        <v>2</v>
      </c>
      <c r="C85" s="74" t="e">
        <v>#N/A</v>
      </c>
      <c r="D85" s="74" t="e">
        <v>#N/A</v>
      </c>
      <c r="E85" s="74">
        <v>2.9727999999999999</v>
      </c>
      <c r="F85" s="74">
        <v>2.9055</v>
      </c>
      <c r="G85" s="74" t="e">
        <v>#N/A</v>
      </c>
      <c r="H85" s="74">
        <v>3.3836996665697101</v>
      </c>
      <c r="I85" s="74" t="e">
        <v>#N/A</v>
      </c>
      <c r="J85" s="74">
        <v>1.2802883304313499</v>
      </c>
    </row>
    <row r="86" spans="1:10" x14ac:dyDescent="0.3">
      <c r="A86" s="1">
        <v>27713</v>
      </c>
      <c r="B86" s="74">
        <v>2</v>
      </c>
      <c r="C86" s="74" t="e">
        <v>#N/A</v>
      </c>
      <c r="D86" s="74" t="e">
        <v>#N/A</v>
      </c>
      <c r="E86" s="74">
        <v>3.004</v>
      </c>
      <c r="F86" s="74">
        <v>2.9146000000000001</v>
      </c>
      <c r="G86" s="74" t="e">
        <v>#N/A</v>
      </c>
      <c r="H86" s="74">
        <v>3.34334851013142</v>
      </c>
      <c r="I86" s="74" t="e">
        <v>#N/A</v>
      </c>
      <c r="J86" s="74">
        <v>1.2504980110708901</v>
      </c>
    </row>
    <row r="87" spans="1:10" x14ac:dyDescent="0.3">
      <c r="A87" s="1">
        <v>27805</v>
      </c>
      <c r="B87" s="74">
        <v>2</v>
      </c>
      <c r="C87" s="74" t="e">
        <v>#N/A</v>
      </c>
      <c r="D87" s="74" t="e">
        <v>#N/A</v>
      </c>
      <c r="E87" s="74">
        <v>3.1736</v>
      </c>
      <c r="F87" s="74">
        <v>2.9133</v>
      </c>
      <c r="G87" s="74" t="e">
        <v>#N/A</v>
      </c>
      <c r="H87" s="74">
        <v>3.5099818143177002</v>
      </c>
      <c r="I87" s="74" t="e">
        <v>#N/A</v>
      </c>
      <c r="J87" s="74">
        <v>1.27836871506426</v>
      </c>
    </row>
    <row r="88" spans="1:10" x14ac:dyDescent="0.3">
      <c r="A88" s="1">
        <v>27895</v>
      </c>
      <c r="B88" s="74">
        <v>2</v>
      </c>
      <c r="C88" s="74" t="e">
        <v>#N/A</v>
      </c>
      <c r="D88" s="74" t="e">
        <v>#N/A</v>
      </c>
      <c r="E88" s="74">
        <v>2.8976000000000002</v>
      </c>
      <c r="F88" s="74">
        <v>2.9228999999999998</v>
      </c>
      <c r="G88" s="74" t="e">
        <v>#N/A</v>
      </c>
      <c r="H88" s="74">
        <v>3.2443379851040102</v>
      </c>
      <c r="I88" s="74" t="e">
        <v>#N/A</v>
      </c>
      <c r="J88" s="74">
        <v>1.3426202670984599</v>
      </c>
    </row>
    <row r="89" spans="1:10" x14ac:dyDescent="0.3">
      <c r="A89" s="1">
        <v>27987</v>
      </c>
      <c r="B89" s="74">
        <v>2</v>
      </c>
      <c r="C89" s="74" t="e">
        <v>#N/A</v>
      </c>
      <c r="D89" s="74" t="e">
        <v>#N/A</v>
      </c>
      <c r="E89" s="74">
        <v>2.8248000000000002</v>
      </c>
      <c r="F89" s="74">
        <v>2.9407999999999999</v>
      </c>
      <c r="G89" s="74" t="e">
        <v>#N/A</v>
      </c>
      <c r="H89" s="74">
        <v>3.1582144916024699</v>
      </c>
      <c r="I89" s="74" t="e">
        <v>#N/A</v>
      </c>
      <c r="J89" s="74">
        <v>1.2775016514129001</v>
      </c>
    </row>
    <row r="90" spans="1:10" x14ac:dyDescent="0.3">
      <c r="A90" s="1">
        <v>28079</v>
      </c>
      <c r="B90" s="74">
        <v>2</v>
      </c>
      <c r="C90" s="74" t="e">
        <v>#N/A</v>
      </c>
      <c r="D90" s="74" t="e">
        <v>#N/A</v>
      </c>
      <c r="E90" s="74">
        <v>2.7955000000000001</v>
      </c>
      <c r="F90" s="74">
        <v>2.9622999999999999</v>
      </c>
      <c r="G90" s="74" t="e">
        <v>#N/A</v>
      </c>
      <c r="H90" s="74">
        <v>3.1125215918067002</v>
      </c>
      <c r="I90" s="74" t="e">
        <v>#N/A</v>
      </c>
      <c r="J90" s="74">
        <v>1.2407051745154101</v>
      </c>
    </row>
    <row r="91" spans="1:10" x14ac:dyDescent="0.3">
      <c r="A91" s="1">
        <v>28171</v>
      </c>
      <c r="B91" s="74">
        <v>2</v>
      </c>
      <c r="C91" s="74" t="e">
        <v>#N/A</v>
      </c>
      <c r="D91" s="74" t="e">
        <v>#N/A</v>
      </c>
      <c r="E91" s="74">
        <v>2.8559000000000001</v>
      </c>
      <c r="F91" s="74">
        <v>2.9813999999999998</v>
      </c>
      <c r="G91" s="74" t="e">
        <v>#N/A</v>
      </c>
      <c r="H91" s="74">
        <v>3.2012549600579399</v>
      </c>
      <c r="I91" s="74" t="e">
        <v>#N/A</v>
      </c>
      <c r="J91" s="74">
        <v>1.2434935130201501</v>
      </c>
    </row>
    <row r="92" spans="1:10" x14ac:dyDescent="0.3">
      <c r="A92" s="1">
        <v>28260</v>
      </c>
      <c r="B92" s="74">
        <v>2</v>
      </c>
      <c r="C92" s="74" t="e">
        <v>#N/A</v>
      </c>
      <c r="D92" s="74" t="e">
        <v>#N/A</v>
      </c>
      <c r="E92" s="74">
        <v>2.98</v>
      </c>
      <c r="F92" s="74">
        <v>2.9912999999999998</v>
      </c>
      <c r="G92" s="74" t="e">
        <v>#N/A</v>
      </c>
      <c r="H92" s="74">
        <v>3.3752238982780298</v>
      </c>
      <c r="I92" s="74" t="e">
        <v>#N/A</v>
      </c>
      <c r="J92" s="74">
        <v>1.32211281366277</v>
      </c>
    </row>
    <row r="93" spans="1:10" x14ac:dyDescent="0.3">
      <c r="A93" s="1">
        <v>28352</v>
      </c>
      <c r="B93" s="74">
        <v>2</v>
      </c>
      <c r="C93" s="74" t="e">
        <v>#N/A</v>
      </c>
      <c r="D93" s="74" t="e">
        <v>#N/A</v>
      </c>
      <c r="E93" s="74">
        <v>3.1080999999999999</v>
      </c>
      <c r="F93" s="74">
        <v>2.9977999999999998</v>
      </c>
      <c r="G93" s="74" t="e">
        <v>#N/A</v>
      </c>
      <c r="H93" s="74">
        <v>3.51054694707598</v>
      </c>
      <c r="I93" s="74" t="e">
        <v>#N/A</v>
      </c>
      <c r="J93" s="74">
        <v>1.3346671130813099</v>
      </c>
    </row>
    <row r="94" spans="1:10" x14ac:dyDescent="0.3">
      <c r="A94" s="1">
        <v>28444</v>
      </c>
      <c r="B94" s="74">
        <v>2</v>
      </c>
      <c r="C94" s="74" t="e">
        <v>#N/A</v>
      </c>
      <c r="D94" s="74" t="e">
        <v>#N/A</v>
      </c>
      <c r="E94" s="74">
        <v>2.7967</v>
      </c>
      <c r="F94" s="74">
        <v>3.0203000000000002</v>
      </c>
      <c r="G94" s="74" t="e">
        <v>#N/A</v>
      </c>
      <c r="H94" s="74">
        <v>3.1695028710959998</v>
      </c>
      <c r="I94" s="74" t="e">
        <v>#N/A</v>
      </c>
      <c r="J94" s="74">
        <v>1.3835809271541999</v>
      </c>
    </row>
    <row r="95" spans="1:10" x14ac:dyDescent="0.3">
      <c r="A95" s="1">
        <v>28536</v>
      </c>
      <c r="B95" s="74">
        <v>2</v>
      </c>
      <c r="C95" s="74" t="e">
        <v>#N/A</v>
      </c>
      <c r="D95" s="74" t="e">
        <v>#N/A</v>
      </c>
      <c r="E95" s="74">
        <v>2.7031999999999998</v>
      </c>
      <c r="F95" s="74">
        <v>3.0438000000000001</v>
      </c>
      <c r="G95" s="74" t="e">
        <v>#N/A</v>
      </c>
      <c r="H95" s="74">
        <v>3.0806972226570899</v>
      </c>
      <c r="I95" s="74" t="e">
        <v>#N/A</v>
      </c>
      <c r="J95" s="74">
        <v>1.3907226543273099</v>
      </c>
    </row>
    <row r="96" spans="1:10" x14ac:dyDescent="0.3">
      <c r="A96" s="1">
        <v>28625</v>
      </c>
      <c r="B96" s="74">
        <v>2</v>
      </c>
      <c r="C96" s="74" t="e">
        <v>#N/A</v>
      </c>
      <c r="D96" s="74" t="e">
        <v>#N/A</v>
      </c>
      <c r="E96" s="74">
        <v>3.3940000000000001</v>
      </c>
      <c r="F96" s="74">
        <v>3.0289000000000001</v>
      </c>
      <c r="G96" s="74" t="e">
        <v>#N/A</v>
      </c>
      <c r="H96" s="74">
        <v>3.8410060832842099</v>
      </c>
      <c r="I96" s="74" t="e">
        <v>#N/A</v>
      </c>
      <c r="J96" s="74">
        <v>1.50916600111541</v>
      </c>
    </row>
    <row r="97" spans="1:10" x14ac:dyDescent="0.3">
      <c r="A97" s="1">
        <v>28717</v>
      </c>
      <c r="B97" s="74">
        <v>2</v>
      </c>
      <c r="C97" s="74" t="e">
        <v>#N/A</v>
      </c>
      <c r="D97" s="74" t="e">
        <v>#N/A</v>
      </c>
      <c r="E97" s="74">
        <v>3.3109000000000002</v>
      </c>
      <c r="F97" s="74">
        <v>3.0184000000000002</v>
      </c>
      <c r="G97" s="74" t="e">
        <v>#N/A</v>
      </c>
      <c r="H97" s="74">
        <v>3.7289819620058799</v>
      </c>
      <c r="I97" s="74" t="e">
        <v>#N/A</v>
      </c>
      <c r="J97" s="74">
        <v>1.5166866948081099</v>
      </c>
    </row>
    <row r="98" spans="1:10" x14ac:dyDescent="0.3">
      <c r="A98" s="1">
        <v>28809</v>
      </c>
      <c r="B98" s="74">
        <v>2</v>
      </c>
      <c r="C98" s="74" t="e">
        <v>#N/A</v>
      </c>
      <c r="D98" s="74" t="e">
        <v>#N/A</v>
      </c>
      <c r="E98" s="74">
        <v>3.423</v>
      </c>
      <c r="F98" s="74">
        <v>3.0034000000000001</v>
      </c>
      <c r="G98" s="74" t="e">
        <v>#N/A</v>
      </c>
      <c r="H98" s="74">
        <v>3.8427096399493998</v>
      </c>
      <c r="I98" s="74" t="e">
        <v>#N/A</v>
      </c>
      <c r="J98" s="74">
        <v>1.63427559518898</v>
      </c>
    </row>
    <row r="99" spans="1:10" x14ac:dyDescent="0.3">
      <c r="A99" s="1">
        <v>28901</v>
      </c>
      <c r="B99" s="74">
        <v>2</v>
      </c>
      <c r="C99" s="74" t="e">
        <v>#N/A</v>
      </c>
      <c r="D99" s="74" t="e">
        <v>#N/A</v>
      </c>
      <c r="E99" s="74">
        <v>3.1211000000000002</v>
      </c>
      <c r="F99" s="74">
        <v>2.9961000000000002</v>
      </c>
      <c r="G99" s="74" t="e">
        <v>#N/A</v>
      </c>
      <c r="H99" s="74">
        <v>3.5782164855683498</v>
      </c>
      <c r="I99" s="74" t="e">
        <v>#N/A</v>
      </c>
      <c r="J99" s="74">
        <v>1.6178243294944901</v>
      </c>
    </row>
    <row r="100" spans="1:10" x14ac:dyDescent="0.3">
      <c r="A100" s="1">
        <v>28990</v>
      </c>
      <c r="B100" s="74">
        <v>2</v>
      </c>
      <c r="C100" s="74" t="e">
        <v>#N/A</v>
      </c>
      <c r="D100" s="74" t="e">
        <v>#N/A</v>
      </c>
      <c r="E100" s="74">
        <v>3.2755999999999998</v>
      </c>
      <c r="F100" s="74">
        <v>2.9914999999999998</v>
      </c>
      <c r="G100" s="74" t="e">
        <v>#N/A</v>
      </c>
      <c r="H100" s="74">
        <v>3.6785908832869501</v>
      </c>
      <c r="I100" s="74" t="e">
        <v>#N/A</v>
      </c>
      <c r="J100" s="74">
        <v>1.5798375093792201</v>
      </c>
    </row>
    <row r="101" spans="1:10" x14ac:dyDescent="0.3">
      <c r="A101" s="1">
        <v>29082</v>
      </c>
      <c r="B101" s="74">
        <v>2</v>
      </c>
      <c r="C101" s="74" t="e">
        <v>#N/A</v>
      </c>
      <c r="D101" s="74" t="e">
        <v>#N/A</v>
      </c>
      <c r="E101" s="74">
        <v>3.3159000000000001</v>
      </c>
      <c r="F101" s="74">
        <v>2.9821</v>
      </c>
      <c r="G101" s="74" t="e">
        <v>#N/A</v>
      </c>
      <c r="H101" s="74">
        <v>3.7146882792506002</v>
      </c>
      <c r="I101" s="74" t="e">
        <v>#N/A</v>
      </c>
      <c r="J101" s="74">
        <v>1.69701224158659</v>
      </c>
    </row>
    <row r="102" spans="1:10" x14ac:dyDescent="0.3">
      <c r="A102" s="1">
        <v>29174</v>
      </c>
      <c r="B102" s="74">
        <v>2</v>
      </c>
      <c r="C102" s="74" t="e">
        <v>#N/A</v>
      </c>
      <c r="D102" s="74" t="e">
        <v>#N/A</v>
      </c>
      <c r="E102" s="74">
        <v>3.2850999999999999</v>
      </c>
      <c r="F102" s="74">
        <v>2.9763000000000002</v>
      </c>
      <c r="G102" s="74" t="e">
        <v>#N/A</v>
      </c>
      <c r="H102" s="74">
        <v>3.7262944588251798</v>
      </c>
      <c r="I102" s="74" t="e">
        <v>#N/A</v>
      </c>
      <c r="J102" s="74">
        <v>1.90508528359402</v>
      </c>
    </row>
    <row r="103" spans="1:10" x14ac:dyDescent="0.3">
      <c r="A103" s="1">
        <v>29266</v>
      </c>
      <c r="B103" s="74">
        <v>2</v>
      </c>
      <c r="C103" s="74" t="e">
        <v>#N/A</v>
      </c>
      <c r="D103" s="74" t="e">
        <v>#N/A</v>
      </c>
      <c r="E103" s="74">
        <v>3.4136000000000002</v>
      </c>
      <c r="F103" s="74">
        <v>2.9737</v>
      </c>
      <c r="G103" s="74" t="e">
        <v>#N/A</v>
      </c>
      <c r="H103" s="74">
        <v>3.8479613852442598</v>
      </c>
      <c r="I103" s="74" t="e">
        <v>#N/A</v>
      </c>
      <c r="J103" s="74">
        <v>1.9316078660018201</v>
      </c>
    </row>
    <row r="104" spans="1:10" x14ac:dyDescent="0.3">
      <c r="A104" s="1">
        <v>29356</v>
      </c>
      <c r="B104" s="74">
        <v>2</v>
      </c>
      <c r="C104" s="74" t="e">
        <v>#N/A</v>
      </c>
      <c r="D104" s="74" t="e">
        <v>#N/A</v>
      </c>
      <c r="E104" s="74">
        <v>2.9293</v>
      </c>
      <c r="F104" s="74">
        <v>2.9983</v>
      </c>
      <c r="G104" s="74" t="e">
        <v>#N/A</v>
      </c>
      <c r="H104" s="74">
        <v>3.3045228758452199</v>
      </c>
      <c r="I104" s="74" t="e">
        <v>#N/A</v>
      </c>
      <c r="J104" s="74">
        <v>1.5561850729297</v>
      </c>
    </row>
    <row r="105" spans="1:10" x14ac:dyDescent="0.3">
      <c r="A105" s="1">
        <v>29448</v>
      </c>
      <c r="B105" s="74">
        <v>2</v>
      </c>
      <c r="C105" s="74" t="e">
        <v>#N/A</v>
      </c>
      <c r="D105" s="74" t="e">
        <v>#N/A</v>
      </c>
      <c r="E105" s="74">
        <v>2.9792000000000001</v>
      </c>
      <c r="F105" s="74">
        <v>3.0179999999999998</v>
      </c>
      <c r="G105" s="74" t="e">
        <v>#N/A</v>
      </c>
      <c r="H105" s="74">
        <v>3.3658677023146302</v>
      </c>
      <c r="I105" s="74" t="e">
        <v>#N/A</v>
      </c>
      <c r="J105" s="74">
        <v>1.5155223636834401</v>
      </c>
    </row>
    <row r="106" spans="1:10" x14ac:dyDescent="0.3">
      <c r="A106" s="1">
        <v>29540</v>
      </c>
      <c r="B106" s="74">
        <v>2</v>
      </c>
      <c r="C106" s="74" t="e">
        <v>#N/A</v>
      </c>
      <c r="D106" s="74" t="e">
        <v>#N/A</v>
      </c>
      <c r="E106" s="74">
        <v>3.4190999999999998</v>
      </c>
      <c r="F106" s="74">
        <v>3.0162</v>
      </c>
      <c r="G106" s="74" t="e">
        <v>#N/A</v>
      </c>
      <c r="H106" s="74">
        <v>3.7935625602741698</v>
      </c>
      <c r="I106" s="74" t="e">
        <v>#N/A</v>
      </c>
      <c r="J106" s="74">
        <v>2.3954818936648499</v>
      </c>
    </row>
    <row r="107" spans="1:10" x14ac:dyDescent="0.3">
      <c r="A107" s="1">
        <v>29632</v>
      </c>
      <c r="B107" s="74">
        <v>2</v>
      </c>
      <c r="C107" s="74" t="e">
        <v>#N/A</v>
      </c>
      <c r="D107" s="74" t="e">
        <v>#N/A</v>
      </c>
      <c r="E107" s="74">
        <v>3.6463000000000001</v>
      </c>
      <c r="F107" s="74">
        <v>3.0007999999999999</v>
      </c>
      <c r="G107" s="74" t="e">
        <v>#N/A</v>
      </c>
      <c r="H107" s="74">
        <v>3.9961213199518402</v>
      </c>
      <c r="I107" s="74" t="e">
        <v>#N/A</v>
      </c>
      <c r="J107" s="74">
        <v>2.20699057045789</v>
      </c>
    </row>
    <row r="108" spans="1:10" x14ac:dyDescent="0.3">
      <c r="A108" s="1">
        <v>29721</v>
      </c>
      <c r="B108" s="74">
        <v>2</v>
      </c>
      <c r="C108" s="74" t="e">
        <v>#N/A</v>
      </c>
      <c r="D108" s="74" t="e">
        <v>#N/A</v>
      </c>
      <c r="E108" s="74">
        <v>3.2622</v>
      </c>
      <c r="F108" s="74">
        <v>3.0001000000000002</v>
      </c>
      <c r="G108" s="74" t="e">
        <v>#N/A</v>
      </c>
      <c r="H108" s="74">
        <v>3.5470296207162</v>
      </c>
      <c r="I108" s="74" t="e">
        <v>#N/A</v>
      </c>
      <c r="J108" s="74">
        <v>2.31553015654959</v>
      </c>
    </row>
    <row r="109" spans="1:10" x14ac:dyDescent="0.3">
      <c r="A109" s="1">
        <v>29813</v>
      </c>
      <c r="B109" s="74">
        <v>2</v>
      </c>
      <c r="C109" s="74" t="e">
        <v>#N/A</v>
      </c>
      <c r="D109" s="74" t="e">
        <v>#N/A</v>
      </c>
      <c r="E109" s="74">
        <v>3.5226000000000002</v>
      </c>
      <c r="F109" s="74">
        <v>2.9849000000000001</v>
      </c>
      <c r="G109" s="74" t="e">
        <v>#N/A</v>
      </c>
      <c r="H109" s="74">
        <v>3.7718722772303201</v>
      </c>
      <c r="I109" s="74" t="e">
        <v>#N/A</v>
      </c>
      <c r="J109" s="74">
        <v>2.29101410815381</v>
      </c>
    </row>
    <row r="110" spans="1:10" x14ac:dyDescent="0.3">
      <c r="A110" s="1">
        <v>29905</v>
      </c>
      <c r="B110" s="74">
        <v>2</v>
      </c>
      <c r="C110" s="74" t="e">
        <v>#N/A</v>
      </c>
      <c r="D110" s="74" t="e">
        <v>#N/A</v>
      </c>
      <c r="E110" s="74">
        <v>3.2193000000000001</v>
      </c>
      <c r="F110" s="74">
        <v>2.9864000000000002</v>
      </c>
      <c r="G110" s="74" t="e">
        <v>#N/A</v>
      </c>
      <c r="H110" s="74">
        <v>3.41130623458116</v>
      </c>
      <c r="I110" s="74" t="e">
        <v>#N/A</v>
      </c>
      <c r="J110" s="74">
        <v>1.78761247469246</v>
      </c>
    </row>
    <row r="111" spans="1:10" x14ac:dyDescent="0.3">
      <c r="A111" s="1">
        <v>29997</v>
      </c>
      <c r="B111" s="74">
        <v>2</v>
      </c>
      <c r="C111" s="74" t="e">
        <v>#N/A</v>
      </c>
      <c r="D111" s="74" t="e">
        <v>#N/A</v>
      </c>
      <c r="E111" s="74">
        <v>2.7999000000000001</v>
      </c>
      <c r="F111" s="74">
        <v>3.0055999999999998</v>
      </c>
      <c r="G111" s="74" t="e">
        <v>#N/A</v>
      </c>
      <c r="H111" s="74">
        <v>2.9541467803537098</v>
      </c>
      <c r="I111" s="74" t="e">
        <v>#N/A</v>
      </c>
      <c r="J111" s="74">
        <v>2.2174857162668502</v>
      </c>
    </row>
    <row r="112" spans="1:10" x14ac:dyDescent="0.3">
      <c r="A112" s="1">
        <v>30086</v>
      </c>
      <c r="B112" s="74">
        <v>2</v>
      </c>
      <c r="C112" s="74" t="e">
        <v>#N/A</v>
      </c>
      <c r="D112" s="74" t="e">
        <v>#N/A</v>
      </c>
      <c r="E112" s="74">
        <v>2.8689</v>
      </c>
      <c r="F112" s="74">
        <v>3.0198999999999998</v>
      </c>
      <c r="G112" s="74" t="e">
        <v>#N/A</v>
      </c>
      <c r="H112" s="74">
        <v>3.0299575028816501</v>
      </c>
      <c r="I112" s="74" t="e">
        <v>#N/A</v>
      </c>
      <c r="J112" s="74">
        <v>2.3114720189924198</v>
      </c>
    </row>
    <row r="113" spans="1:10" x14ac:dyDescent="0.3">
      <c r="A113" s="1">
        <v>30178</v>
      </c>
      <c r="B113" s="74">
        <v>2</v>
      </c>
      <c r="C113" s="74" t="e">
        <v>#N/A</v>
      </c>
      <c r="D113" s="74" t="e">
        <v>#N/A</v>
      </c>
      <c r="E113" s="74">
        <v>2.8437999999999999</v>
      </c>
      <c r="F113" s="74">
        <v>3.0438999999999998</v>
      </c>
      <c r="G113" s="74" t="e">
        <v>#N/A</v>
      </c>
      <c r="H113" s="74">
        <v>2.9257197137406799</v>
      </c>
      <c r="I113" s="74" t="e">
        <v>#N/A</v>
      </c>
      <c r="J113" s="74">
        <v>1.81385674126639</v>
      </c>
    </row>
    <row r="114" spans="1:10" x14ac:dyDescent="0.3">
      <c r="A114" s="1">
        <v>30270</v>
      </c>
      <c r="B114" s="74">
        <v>2</v>
      </c>
      <c r="C114" s="74" t="e">
        <v>#N/A</v>
      </c>
      <c r="D114" s="74" t="e">
        <v>#N/A</v>
      </c>
      <c r="E114" s="74">
        <v>2.7505000000000002</v>
      </c>
      <c r="F114" s="74">
        <v>3.0722</v>
      </c>
      <c r="G114" s="74" t="e">
        <v>#N/A</v>
      </c>
      <c r="H114" s="74">
        <v>2.8222994664167702</v>
      </c>
      <c r="I114" s="74" t="e">
        <v>#N/A</v>
      </c>
      <c r="J114" s="74">
        <v>1.8888218290755701</v>
      </c>
    </row>
    <row r="115" spans="1:10" x14ac:dyDescent="0.3">
      <c r="A115" s="1">
        <v>30362</v>
      </c>
      <c r="B115" s="74">
        <v>2</v>
      </c>
      <c r="C115" s="74" t="e">
        <v>#N/A</v>
      </c>
      <c r="D115" s="74" t="e">
        <v>#N/A</v>
      </c>
      <c r="E115" s="74">
        <v>2.8605</v>
      </c>
      <c r="F115" s="74">
        <v>3.0931000000000002</v>
      </c>
      <c r="G115" s="74" t="e">
        <v>#N/A</v>
      </c>
      <c r="H115" s="74">
        <v>2.9647521068077598</v>
      </c>
      <c r="I115" s="74" t="e">
        <v>#N/A</v>
      </c>
      <c r="J115" s="74">
        <v>2.02113162956773</v>
      </c>
    </row>
    <row r="116" spans="1:10" x14ac:dyDescent="0.3">
      <c r="A116" s="1">
        <v>30451</v>
      </c>
      <c r="B116" s="74">
        <v>2</v>
      </c>
      <c r="C116" s="74" t="e">
        <v>#N/A</v>
      </c>
      <c r="D116" s="74" t="e">
        <v>#N/A</v>
      </c>
      <c r="E116" s="74">
        <v>2.8803000000000001</v>
      </c>
      <c r="F116" s="74">
        <v>3.1009000000000002</v>
      </c>
      <c r="G116" s="74" t="e">
        <v>#N/A</v>
      </c>
      <c r="H116" s="74">
        <v>3.0640885666221802</v>
      </c>
      <c r="I116" s="74" t="e">
        <v>#N/A</v>
      </c>
      <c r="J116" s="74">
        <v>2.10603487022696</v>
      </c>
    </row>
    <row r="117" spans="1:10" x14ac:dyDescent="0.3">
      <c r="A117" s="1">
        <v>30543</v>
      </c>
      <c r="B117" s="74">
        <v>2</v>
      </c>
      <c r="C117" s="74" t="e">
        <v>#N/A</v>
      </c>
      <c r="D117" s="74" t="e">
        <v>#N/A</v>
      </c>
      <c r="E117" s="74">
        <v>3.22</v>
      </c>
      <c r="F117" s="74">
        <v>3.1015999999999999</v>
      </c>
      <c r="G117" s="74" t="e">
        <v>#N/A</v>
      </c>
      <c r="H117" s="74">
        <v>3.3759412700218201</v>
      </c>
      <c r="I117" s="74" t="e">
        <v>#N/A</v>
      </c>
      <c r="J117" s="74">
        <v>2.2816936602622899</v>
      </c>
    </row>
    <row r="118" spans="1:10" x14ac:dyDescent="0.3">
      <c r="A118" s="1">
        <v>30635</v>
      </c>
      <c r="B118" s="74">
        <v>2</v>
      </c>
      <c r="C118" s="74" t="e">
        <v>#N/A</v>
      </c>
      <c r="D118" s="74" t="e">
        <v>#N/A</v>
      </c>
      <c r="E118" s="74">
        <v>3.1494</v>
      </c>
      <c r="F118" s="74">
        <v>3.0935999999999999</v>
      </c>
      <c r="G118" s="74" t="e">
        <v>#N/A</v>
      </c>
      <c r="H118" s="74">
        <v>3.3614843938015402</v>
      </c>
      <c r="I118" s="74" t="e">
        <v>#N/A</v>
      </c>
      <c r="J118" s="74">
        <v>2.24396277960685</v>
      </c>
    </row>
    <row r="119" spans="1:10" x14ac:dyDescent="0.3">
      <c r="A119" s="1">
        <v>30727</v>
      </c>
      <c r="B119" s="74">
        <v>2</v>
      </c>
      <c r="C119" s="74" t="e">
        <v>#N/A</v>
      </c>
      <c r="D119" s="74" t="e">
        <v>#N/A</v>
      </c>
      <c r="E119" s="74">
        <v>3.2873999999999999</v>
      </c>
      <c r="F119" s="74">
        <v>3.0785</v>
      </c>
      <c r="G119" s="74" t="e">
        <v>#N/A</v>
      </c>
      <c r="H119" s="74">
        <v>3.54253655499679</v>
      </c>
      <c r="I119" s="74" t="e">
        <v>#N/A</v>
      </c>
      <c r="J119" s="74">
        <v>2.3027562029688098</v>
      </c>
    </row>
    <row r="120" spans="1:10" x14ac:dyDescent="0.3">
      <c r="A120" s="1">
        <v>30817</v>
      </c>
      <c r="B120" s="74">
        <v>2</v>
      </c>
      <c r="C120" s="74" t="e">
        <v>#N/A</v>
      </c>
      <c r="D120" s="74" t="e">
        <v>#N/A</v>
      </c>
      <c r="E120" s="74">
        <v>3.4348000000000001</v>
      </c>
      <c r="F120" s="74">
        <v>3.0583999999999998</v>
      </c>
      <c r="G120" s="74" t="e">
        <v>#N/A</v>
      </c>
      <c r="H120" s="74">
        <v>3.7190858399826099</v>
      </c>
      <c r="I120" s="74" t="e">
        <v>#N/A</v>
      </c>
      <c r="J120" s="74">
        <v>2.4695387995896101</v>
      </c>
    </row>
    <row r="121" spans="1:10" x14ac:dyDescent="0.3">
      <c r="A121" s="1">
        <v>30909</v>
      </c>
      <c r="B121" s="74">
        <v>2</v>
      </c>
      <c r="C121" s="74" t="e">
        <v>#N/A</v>
      </c>
      <c r="D121" s="74" t="e">
        <v>#N/A</v>
      </c>
      <c r="E121" s="74">
        <v>3.3315000000000001</v>
      </c>
      <c r="F121" s="74">
        <v>3.0407000000000002</v>
      </c>
      <c r="G121" s="74" t="e">
        <v>#N/A</v>
      </c>
      <c r="H121" s="74">
        <v>3.6279905382102302</v>
      </c>
      <c r="I121" s="74" t="e">
        <v>#N/A</v>
      </c>
      <c r="J121" s="74">
        <v>2.40143028111462</v>
      </c>
    </row>
    <row r="122" spans="1:10" x14ac:dyDescent="0.3">
      <c r="A122" s="1">
        <v>31001</v>
      </c>
      <c r="B122" s="74">
        <v>2</v>
      </c>
      <c r="C122" s="74" t="e">
        <v>#N/A</v>
      </c>
      <c r="D122" s="74" t="e">
        <v>#N/A</v>
      </c>
      <c r="E122" s="74">
        <v>3.2290999999999999</v>
      </c>
      <c r="F122" s="74">
        <v>3.0234000000000001</v>
      </c>
      <c r="G122" s="74" t="e">
        <v>#N/A</v>
      </c>
      <c r="H122" s="74">
        <v>3.5622127562479702</v>
      </c>
      <c r="I122" s="74" t="e">
        <v>#N/A</v>
      </c>
      <c r="J122" s="74">
        <v>2.0194829989399499</v>
      </c>
    </row>
    <row r="123" spans="1:10" x14ac:dyDescent="0.3">
      <c r="A123" s="1">
        <v>31093</v>
      </c>
      <c r="B123" s="74">
        <v>2</v>
      </c>
      <c r="C123" s="74" t="e">
        <v>#N/A</v>
      </c>
      <c r="D123" s="74" t="e">
        <v>#N/A</v>
      </c>
      <c r="E123" s="74">
        <v>3.5472000000000001</v>
      </c>
      <c r="F123" s="74">
        <v>3.0028000000000001</v>
      </c>
      <c r="G123" s="74" t="e">
        <v>#N/A</v>
      </c>
      <c r="H123" s="74">
        <v>3.8069825878546499</v>
      </c>
      <c r="I123" s="74" t="e">
        <v>#N/A</v>
      </c>
      <c r="J123" s="74">
        <v>2.0931943594543001</v>
      </c>
    </row>
    <row r="124" spans="1:10" x14ac:dyDescent="0.3">
      <c r="A124" s="1">
        <v>31182</v>
      </c>
      <c r="B124" s="74">
        <v>2</v>
      </c>
      <c r="C124" s="74" t="e">
        <v>#N/A</v>
      </c>
      <c r="D124" s="74" t="e">
        <v>#N/A</v>
      </c>
      <c r="E124" s="74">
        <v>3.4220999999999999</v>
      </c>
      <c r="F124" s="74">
        <v>2.9811000000000001</v>
      </c>
      <c r="G124" s="74" t="e">
        <v>#N/A</v>
      </c>
      <c r="H124" s="74">
        <v>3.6985102729281598</v>
      </c>
      <c r="I124" s="74" t="e">
        <v>#N/A</v>
      </c>
      <c r="J124" s="74">
        <v>2.0652754866651701</v>
      </c>
    </row>
    <row r="125" spans="1:10" x14ac:dyDescent="0.3">
      <c r="A125" s="1">
        <v>31274</v>
      </c>
      <c r="B125" s="74">
        <v>2</v>
      </c>
      <c r="C125" s="74" t="e">
        <v>#N/A</v>
      </c>
      <c r="D125" s="74" t="e">
        <v>#N/A</v>
      </c>
      <c r="E125" s="74">
        <v>3.5880999999999998</v>
      </c>
      <c r="F125" s="74">
        <v>2.9523999999999999</v>
      </c>
      <c r="G125" s="74" t="e">
        <v>#N/A</v>
      </c>
      <c r="H125" s="74">
        <v>3.87764364803478</v>
      </c>
      <c r="I125" s="74" t="e">
        <v>#N/A</v>
      </c>
      <c r="J125" s="74">
        <v>2.1842137191431501</v>
      </c>
    </row>
    <row r="126" spans="1:10" x14ac:dyDescent="0.3">
      <c r="A126" s="1">
        <v>31366</v>
      </c>
      <c r="B126" s="74">
        <v>2</v>
      </c>
      <c r="C126" s="74" t="e">
        <v>#N/A</v>
      </c>
      <c r="D126" s="74" t="e">
        <v>#N/A</v>
      </c>
      <c r="E126" s="74">
        <v>3.3614999999999999</v>
      </c>
      <c r="F126" s="74">
        <v>2.9274</v>
      </c>
      <c r="G126" s="74" t="e">
        <v>#N/A</v>
      </c>
      <c r="H126" s="74">
        <v>3.6959782593436201</v>
      </c>
      <c r="I126" s="74" t="e">
        <v>#N/A</v>
      </c>
      <c r="J126" s="74">
        <v>2.1355706456882202</v>
      </c>
    </row>
    <row r="127" spans="1:10" x14ac:dyDescent="0.3">
      <c r="A127" s="1">
        <v>31458</v>
      </c>
      <c r="B127" s="74">
        <v>2</v>
      </c>
      <c r="C127" s="74" t="e">
        <v>#N/A</v>
      </c>
      <c r="D127" s="74" t="e">
        <v>#N/A</v>
      </c>
      <c r="E127" s="74">
        <v>3.4230999999999998</v>
      </c>
      <c r="F127" s="74">
        <v>2.9020000000000001</v>
      </c>
      <c r="G127" s="74" t="e">
        <v>#N/A</v>
      </c>
      <c r="H127" s="74">
        <v>3.7764377353274101</v>
      </c>
      <c r="I127" s="74" t="e">
        <v>#N/A</v>
      </c>
      <c r="J127" s="74">
        <v>2.05593938626828</v>
      </c>
    </row>
    <row r="128" spans="1:10" x14ac:dyDescent="0.3">
      <c r="A128" s="1">
        <v>31547</v>
      </c>
      <c r="B128" s="74">
        <v>2</v>
      </c>
      <c r="C128" s="74" t="e">
        <v>#N/A</v>
      </c>
      <c r="D128" s="74" t="e">
        <v>#N/A</v>
      </c>
      <c r="E128" s="74">
        <v>3.2038000000000002</v>
      </c>
      <c r="F128" s="74">
        <v>2.8814000000000002</v>
      </c>
      <c r="G128" s="74" t="e">
        <v>#N/A</v>
      </c>
      <c r="H128" s="74">
        <v>3.5522153617929302</v>
      </c>
      <c r="I128" s="74" t="e">
        <v>#N/A</v>
      </c>
      <c r="J128" s="74">
        <v>1.97003651620216</v>
      </c>
    </row>
    <row r="129" spans="1:10" x14ac:dyDescent="0.3">
      <c r="A129" s="1">
        <v>31639</v>
      </c>
      <c r="B129" s="74">
        <v>2</v>
      </c>
      <c r="C129" s="74" t="e">
        <v>#N/A</v>
      </c>
      <c r="D129" s="74" t="e">
        <v>#N/A</v>
      </c>
      <c r="E129" s="74">
        <v>3.2153</v>
      </c>
      <c r="F129" s="74">
        <v>2.8591000000000002</v>
      </c>
      <c r="G129" s="74" t="e">
        <v>#N/A</v>
      </c>
      <c r="H129" s="74">
        <v>3.5517979017125101</v>
      </c>
      <c r="I129" s="74" t="e">
        <v>#N/A</v>
      </c>
      <c r="J129" s="74">
        <v>1.8818446325488101</v>
      </c>
    </row>
    <row r="130" spans="1:10" x14ac:dyDescent="0.3">
      <c r="A130" s="1">
        <v>31731</v>
      </c>
      <c r="B130" s="74">
        <v>2</v>
      </c>
      <c r="C130" s="74" t="e">
        <v>#N/A</v>
      </c>
      <c r="D130" s="74" t="e">
        <v>#N/A</v>
      </c>
      <c r="E130" s="74">
        <v>3.1778</v>
      </c>
      <c r="F130" s="74">
        <v>2.8412000000000002</v>
      </c>
      <c r="G130" s="74" t="e">
        <v>#N/A</v>
      </c>
      <c r="H130" s="74">
        <v>3.4805995218679899</v>
      </c>
      <c r="I130" s="74" t="e">
        <v>#N/A</v>
      </c>
      <c r="J130" s="74">
        <v>2.0223750545209298</v>
      </c>
    </row>
    <row r="131" spans="1:10" x14ac:dyDescent="0.3">
      <c r="A131" s="1">
        <v>31823</v>
      </c>
      <c r="B131" s="74">
        <v>2</v>
      </c>
      <c r="C131" s="74" t="e">
        <v>#N/A</v>
      </c>
      <c r="D131" s="74" t="e">
        <v>#N/A</v>
      </c>
      <c r="E131" s="74">
        <v>3.028</v>
      </c>
      <c r="F131" s="74">
        <v>2.8241999999999998</v>
      </c>
      <c r="G131" s="74" t="e">
        <v>#N/A</v>
      </c>
      <c r="H131" s="74">
        <v>3.3797202268323598</v>
      </c>
      <c r="I131" s="74" t="e">
        <v>#N/A</v>
      </c>
      <c r="J131" s="74">
        <v>1.95629534527869</v>
      </c>
    </row>
    <row r="132" spans="1:10" x14ac:dyDescent="0.3">
      <c r="A132" s="1">
        <v>31912</v>
      </c>
      <c r="B132" s="74">
        <v>2</v>
      </c>
      <c r="C132" s="74" t="e">
        <v>#N/A</v>
      </c>
      <c r="D132" s="74" t="e">
        <v>#N/A</v>
      </c>
      <c r="E132" s="74">
        <v>3.1463999999999999</v>
      </c>
      <c r="F132" s="74">
        <v>2.8043</v>
      </c>
      <c r="G132" s="74" t="e">
        <v>#N/A</v>
      </c>
      <c r="H132" s="74">
        <v>3.5251863880527199</v>
      </c>
      <c r="I132" s="74" t="e">
        <v>#N/A</v>
      </c>
      <c r="J132" s="74">
        <v>2.1712581007066198</v>
      </c>
    </row>
    <row r="133" spans="1:10" x14ac:dyDescent="0.3">
      <c r="A133" s="1">
        <v>32004</v>
      </c>
      <c r="B133" s="74">
        <v>2</v>
      </c>
      <c r="C133" s="74" t="e">
        <v>#N/A</v>
      </c>
      <c r="D133" s="74" t="e">
        <v>#N/A</v>
      </c>
      <c r="E133" s="74">
        <v>3.1293000000000002</v>
      </c>
      <c r="F133" s="74">
        <v>2.7835999999999999</v>
      </c>
      <c r="G133" s="74" t="e">
        <v>#N/A</v>
      </c>
      <c r="H133" s="74">
        <v>3.5047651858278801</v>
      </c>
      <c r="I133" s="74" t="e">
        <v>#N/A</v>
      </c>
      <c r="J133" s="74">
        <v>2.0985219622272302</v>
      </c>
    </row>
    <row r="134" spans="1:10" x14ac:dyDescent="0.3">
      <c r="A134" s="1">
        <v>32096</v>
      </c>
      <c r="B134" s="74">
        <v>2</v>
      </c>
      <c r="C134" s="74" t="e">
        <v>#N/A</v>
      </c>
      <c r="D134" s="74" t="e">
        <v>#N/A</v>
      </c>
      <c r="E134" s="74">
        <v>3.3351000000000002</v>
      </c>
      <c r="F134" s="74">
        <v>2.7530000000000001</v>
      </c>
      <c r="G134" s="74" t="e">
        <v>#N/A</v>
      </c>
      <c r="H134" s="74">
        <v>3.7461549298986698</v>
      </c>
      <c r="I134" s="74" t="e">
        <v>#N/A</v>
      </c>
      <c r="J134" s="74">
        <v>2.1208422689865301</v>
      </c>
    </row>
    <row r="135" spans="1:10" x14ac:dyDescent="0.3">
      <c r="A135" s="1">
        <v>32188</v>
      </c>
      <c r="B135" s="74">
        <v>2</v>
      </c>
      <c r="C135" s="74" t="e">
        <v>#N/A</v>
      </c>
      <c r="D135" s="74" t="e">
        <v>#N/A</v>
      </c>
      <c r="E135" s="74">
        <v>3.1970000000000001</v>
      </c>
      <c r="F135" s="74">
        <v>2.7281</v>
      </c>
      <c r="G135" s="74" t="e">
        <v>#N/A</v>
      </c>
      <c r="H135" s="74">
        <v>3.6114745645335802</v>
      </c>
      <c r="I135" s="74" t="e">
        <v>#N/A</v>
      </c>
      <c r="J135" s="74">
        <v>2.0087569606053299</v>
      </c>
    </row>
    <row r="136" spans="1:10" x14ac:dyDescent="0.3">
      <c r="A136" s="1">
        <v>32278</v>
      </c>
      <c r="B136" s="74">
        <v>2</v>
      </c>
      <c r="C136" s="74" t="e">
        <v>#N/A</v>
      </c>
      <c r="D136" s="74" t="e">
        <v>#N/A</v>
      </c>
      <c r="E136" s="74">
        <v>3.4005999999999998</v>
      </c>
      <c r="F136" s="74">
        <v>2.6972</v>
      </c>
      <c r="G136" s="74" t="e">
        <v>#N/A</v>
      </c>
      <c r="H136" s="74">
        <v>3.80188425808459</v>
      </c>
      <c r="I136" s="74" t="e">
        <v>#N/A</v>
      </c>
      <c r="J136" s="74">
        <v>2.1450235885834199</v>
      </c>
    </row>
    <row r="137" spans="1:10" x14ac:dyDescent="0.3">
      <c r="A137" s="1">
        <v>32370</v>
      </c>
      <c r="B137" s="74">
        <v>2</v>
      </c>
      <c r="C137" s="74" t="e">
        <v>#N/A</v>
      </c>
      <c r="D137" s="74" t="e">
        <v>#N/A</v>
      </c>
      <c r="E137" s="74">
        <v>3.3664000000000001</v>
      </c>
      <c r="F137" s="74">
        <v>2.6694</v>
      </c>
      <c r="G137" s="74" t="e">
        <v>#N/A</v>
      </c>
      <c r="H137" s="74">
        <v>3.7091410492346499</v>
      </c>
      <c r="I137" s="74" t="e">
        <v>#N/A</v>
      </c>
      <c r="J137" s="74">
        <v>2.26153172773282</v>
      </c>
    </row>
    <row r="138" spans="1:10" x14ac:dyDescent="0.3">
      <c r="A138" s="1">
        <v>32462</v>
      </c>
      <c r="B138" s="74">
        <v>2</v>
      </c>
      <c r="C138" s="74" t="e">
        <v>#N/A</v>
      </c>
      <c r="D138" s="74" t="e">
        <v>#N/A</v>
      </c>
      <c r="E138" s="74">
        <v>3.4609000000000001</v>
      </c>
      <c r="F138" s="74">
        <v>2.6339000000000001</v>
      </c>
      <c r="G138" s="74" t="e">
        <v>#N/A</v>
      </c>
      <c r="H138" s="74">
        <v>3.8267400949958699</v>
      </c>
      <c r="I138" s="74" t="e">
        <v>#N/A</v>
      </c>
      <c r="J138" s="74">
        <v>2.2681477369263701</v>
      </c>
    </row>
    <row r="139" spans="1:10" x14ac:dyDescent="0.3">
      <c r="A139" s="1">
        <v>32554</v>
      </c>
      <c r="B139" s="74">
        <v>2</v>
      </c>
      <c r="C139" s="74" t="e">
        <v>#N/A</v>
      </c>
      <c r="D139" s="74" t="e">
        <v>#N/A</v>
      </c>
      <c r="E139" s="74">
        <v>3.49</v>
      </c>
      <c r="F139" s="74">
        <v>2.5952999999999999</v>
      </c>
      <c r="G139" s="74" t="e">
        <v>#N/A</v>
      </c>
      <c r="H139" s="74">
        <v>3.83670274238357</v>
      </c>
      <c r="I139" s="74" t="e">
        <v>#N/A</v>
      </c>
      <c r="J139" s="74">
        <v>2.4044362007836502</v>
      </c>
    </row>
    <row r="140" spans="1:10" x14ac:dyDescent="0.3">
      <c r="A140" s="1">
        <v>32643</v>
      </c>
      <c r="B140" s="74">
        <v>2</v>
      </c>
      <c r="C140" s="74" t="e">
        <v>#N/A</v>
      </c>
      <c r="D140" s="74" t="e">
        <v>#N/A</v>
      </c>
      <c r="E140" s="74">
        <v>3.3860000000000001</v>
      </c>
      <c r="F140" s="74">
        <v>2.5548999999999999</v>
      </c>
      <c r="G140" s="74" t="e">
        <v>#N/A</v>
      </c>
      <c r="H140" s="74">
        <v>3.7455047670665902</v>
      </c>
      <c r="I140" s="74" t="e">
        <v>#N/A</v>
      </c>
      <c r="J140" s="74">
        <v>2.2917606934607702</v>
      </c>
    </row>
    <row r="141" spans="1:10" x14ac:dyDescent="0.3">
      <c r="A141" s="1">
        <v>32735</v>
      </c>
      <c r="B141" s="74">
        <v>2</v>
      </c>
      <c r="C141" s="74" t="e">
        <v>#N/A</v>
      </c>
      <c r="D141" s="74" t="e">
        <v>#N/A</v>
      </c>
      <c r="E141" s="74">
        <v>3.3018000000000001</v>
      </c>
      <c r="F141" s="74">
        <v>2.5114999999999998</v>
      </c>
      <c r="G141" s="74" t="e">
        <v>#N/A</v>
      </c>
      <c r="H141" s="74">
        <v>3.6676916561369102</v>
      </c>
      <c r="I141" s="74" t="e">
        <v>#N/A</v>
      </c>
      <c r="J141" s="74">
        <v>2.1408644156132599</v>
      </c>
    </row>
    <row r="142" spans="1:10" x14ac:dyDescent="0.3">
      <c r="A142" s="1">
        <v>32827</v>
      </c>
      <c r="B142" s="74">
        <v>2</v>
      </c>
      <c r="C142" s="74" t="e">
        <v>#N/A</v>
      </c>
      <c r="D142" s="74" t="e">
        <v>#N/A</v>
      </c>
      <c r="E142" s="74">
        <v>3.2601</v>
      </c>
      <c r="F142" s="74">
        <v>2.4701</v>
      </c>
      <c r="G142" s="74" t="e">
        <v>#N/A</v>
      </c>
      <c r="H142" s="74">
        <v>3.5890740689790701</v>
      </c>
      <c r="I142" s="74" t="e">
        <v>#N/A</v>
      </c>
      <c r="J142" s="74">
        <v>2.12145770733142</v>
      </c>
    </row>
    <row r="143" spans="1:10" x14ac:dyDescent="0.3">
      <c r="A143" s="1">
        <v>32919</v>
      </c>
      <c r="B143" s="74">
        <v>2</v>
      </c>
      <c r="C143" s="74" t="e">
        <v>#N/A</v>
      </c>
      <c r="D143" s="74" t="e">
        <v>#N/A</v>
      </c>
      <c r="E143" s="74">
        <v>3.4944000000000002</v>
      </c>
      <c r="F143" s="74">
        <v>2.4199000000000002</v>
      </c>
      <c r="G143" s="74" t="e">
        <v>#N/A</v>
      </c>
      <c r="H143" s="74">
        <v>3.80328811341196</v>
      </c>
      <c r="I143" s="74" t="e">
        <v>#N/A</v>
      </c>
      <c r="J143" s="74">
        <v>2.1867776479503198</v>
      </c>
    </row>
    <row r="144" spans="1:10" x14ac:dyDescent="0.3">
      <c r="A144" s="1">
        <v>33008</v>
      </c>
      <c r="B144" s="74">
        <v>2</v>
      </c>
      <c r="C144" s="74" t="e">
        <v>#N/A</v>
      </c>
      <c r="D144" s="74" t="e">
        <v>#N/A</v>
      </c>
      <c r="E144" s="74">
        <v>3.4546999999999999</v>
      </c>
      <c r="F144" s="74">
        <v>2.3740000000000001</v>
      </c>
      <c r="G144" s="74" t="e">
        <v>#N/A</v>
      </c>
      <c r="H144" s="74">
        <v>3.7305550441235402</v>
      </c>
      <c r="I144" s="74" t="e">
        <v>#N/A</v>
      </c>
      <c r="J144" s="74">
        <v>2.2044979509062199</v>
      </c>
    </row>
    <row r="145" spans="1:10" x14ac:dyDescent="0.3">
      <c r="A145" s="1">
        <v>33100</v>
      </c>
      <c r="B145" s="74">
        <v>2</v>
      </c>
      <c r="C145" s="74" t="e">
        <v>#N/A</v>
      </c>
      <c r="D145" s="74" t="e">
        <v>#N/A</v>
      </c>
      <c r="E145" s="74">
        <v>3.3363999999999998</v>
      </c>
      <c r="F145" s="74">
        <v>2.3371</v>
      </c>
      <c r="G145" s="74" t="e">
        <v>#N/A</v>
      </c>
      <c r="H145" s="74">
        <v>3.5718533666201102</v>
      </c>
      <c r="I145" s="74" t="e">
        <v>#N/A</v>
      </c>
      <c r="J145" s="74">
        <v>2.1133136757557902</v>
      </c>
    </row>
    <row r="146" spans="1:10" x14ac:dyDescent="0.3">
      <c r="A146" s="1">
        <v>33192</v>
      </c>
      <c r="B146" s="74">
        <v>2</v>
      </c>
      <c r="C146" s="74" t="e">
        <v>#N/A</v>
      </c>
      <c r="D146" s="74" t="e">
        <v>#N/A</v>
      </c>
      <c r="E146" s="74">
        <v>2.8837000000000002</v>
      </c>
      <c r="F146" s="74">
        <v>2.3193000000000001</v>
      </c>
      <c r="G146" s="74" t="e">
        <v>#N/A</v>
      </c>
      <c r="H146" s="74">
        <v>3.1570064273091401</v>
      </c>
      <c r="I146" s="74" t="e">
        <v>#N/A</v>
      </c>
      <c r="J146" s="74">
        <v>1.9128175137174599</v>
      </c>
    </row>
    <row r="147" spans="1:10" x14ac:dyDescent="0.3">
      <c r="A147" s="1">
        <v>33284</v>
      </c>
      <c r="B147" s="74">
        <v>2</v>
      </c>
      <c r="C147" s="74" t="e">
        <v>#N/A</v>
      </c>
      <c r="D147" s="74" t="e">
        <v>#N/A</v>
      </c>
      <c r="E147" s="74">
        <v>2.6444999999999999</v>
      </c>
      <c r="F147" s="74">
        <v>2.3111000000000002</v>
      </c>
      <c r="G147" s="74" t="e">
        <v>#N/A</v>
      </c>
      <c r="H147" s="74">
        <v>2.9616707455710301</v>
      </c>
      <c r="I147" s="74" t="e">
        <v>#N/A</v>
      </c>
      <c r="J147" s="74">
        <v>1.70622929534643</v>
      </c>
    </row>
    <row r="148" spans="1:10" x14ac:dyDescent="0.3">
      <c r="A148" s="1">
        <v>33373</v>
      </c>
      <c r="B148" s="74">
        <v>2</v>
      </c>
      <c r="C148" s="74" t="e">
        <v>#N/A</v>
      </c>
      <c r="D148" s="74" t="e">
        <v>#N/A</v>
      </c>
      <c r="E148" s="74">
        <v>2.726</v>
      </c>
      <c r="F148" s="74">
        <v>2.2993000000000001</v>
      </c>
      <c r="G148" s="74" t="e">
        <v>#N/A</v>
      </c>
      <c r="H148" s="74">
        <v>2.99334438452447</v>
      </c>
      <c r="I148" s="74" t="e">
        <v>#N/A</v>
      </c>
      <c r="J148" s="74">
        <v>1.87983461622602</v>
      </c>
    </row>
    <row r="149" spans="1:10" x14ac:dyDescent="0.3">
      <c r="A149" s="1">
        <v>33465</v>
      </c>
      <c r="B149" s="74">
        <v>2</v>
      </c>
      <c r="C149" s="74" t="e">
        <v>#N/A</v>
      </c>
      <c r="D149" s="74" t="e">
        <v>#N/A</v>
      </c>
      <c r="E149" s="74">
        <v>2.7561</v>
      </c>
      <c r="F149" s="74">
        <v>2.2921999999999998</v>
      </c>
      <c r="G149" s="74" t="e">
        <v>#N/A</v>
      </c>
      <c r="H149" s="74">
        <v>2.9567521542850699</v>
      </c>
      <c r="I149" s="74" t="e">
        <v>#N/A</v>
      </c>
      <c r="J149" s="74">
        <v>1.9433749006474399</v>
      </c>
    </row>
    <row r="150" spans="1:10" x14ac:dyDescent="0.3">
      <c r="A150" s="1">
        <v>33557</v>
      </c>
      <c r="B150" s="74">
        <v>2</v>
      </c>
      <c r="C150" s="74" t="e">
        <v>#N/A</v>
      </c>
      <c r="D150" s="74" t="e">
        <v>#N/A</v>
      </c>
      <c r="E150" s="74">
        <v>2.6211000000000002</v>
      </c>
      <c r="F150" s="74">
        <v>2.2911000000000001</v>
      </c>
      <c r="G150" s="74" t="e">
        <v>#N/A</v>
      </c>
      <c r="H150" s="74">
        <v>2.8163887243496699</v>
      </c>
      <c r="I150" s="74" t="e">
        <v>#N/A</v>
      </c>
      <c r="J150" s="74">
        <v>1.7575748119504999</v>
      </c>
    </row>
    <row r="151" spans="1:10" x14ac:dyDescent="0.3">
      <c r="A151" s="1">
        <v>33649</v>
      </c>
      <c r="B151" s="74">
        <v>2</v>
      </c>
      <c r="C151" s="74" t="e">
        <v>#N/A</v>
      </c>
      <c r="D151" s="74" t="e">
        <v>#N/A</v>
      </c>
      <c r="E151" s="74">
        <v>2.6696</v>
      </c>
      <c r="F151" s="74">
        <v>2.2862</v>
      </c>
      <c r="G151" s="74" t="e">
        <v>#N/A</v>
      </c>
      <c r="H151" s="74">
        <v>2.8926061890056101</v>
      </c>
      <c r="I151" s="74" t="e">
        <v>#N/A</v>
      </c>
      <c r="J151" s="74">
        <v>1.6962679956900499</v>
      </c>
    </row>
    <row r="152" spans="1:10" x14ac:dyDescent="0.3">
      <c r="A152" s="1">
        <v>33739</v>
      </c>
      <c r="B152" s="74">
        <v>2</v>
      </c>
      <c r="C152" s="74" t="e">
        <v>#N/A</v>
      </c>
      <c r="D152" s="74" t="e">
        <v>#N/A</v>
      </c>
      <c r="E152" s="74">
        <v>2.6604000000000001</v>
      </c>
      <c r="F152" s="74">
        <v>2.2823000000000002</v>
      </c>
      <c r="G152" s="74" t="e">
        <v>#N/A</v>
      </c>
      <c r="H152" s="74">
        <v>2.8719001884214901</v>
      </c>
      <c r="I152" s="74" t="e">
        <v>#N/A</v>
      </c>
      <c r="J152" s="74">
        <v>1.7662101809342701</v>
      </c>
    </row>
    <row r="153" spans="1:10" x14ac:dyDescent="0.3">
      <c r="A153" s="1">
        <v>33831</v>
      </c>
      <c r="B153" s="74">
        <v>2</v>
      </c>
      <c r="C153" s="74" t="e">
        <v>#N/A</v>
      </c>
      <c r="D153" s="74" t="e">
        <v>#N/A</v>
      </c>
      <c r="E153" s="74">
        <v>2.5301</v>
      </c>
      <c r="F153" s="74">
        <v>2.2814000000000001</v>
      </c>
      <c r="G153" s="74" t="e">
        <v>#N/A</v>
      </c>
      <c r="H153" s="74">
        <v>2.7885239102177501</v>
      </c>
      <c r="I153" s="74" t="e">
        <v>#N/A</v>
      </c>
      <c r="J153" s="74">
        <v>1.6245419115179001</v>
      </c>
    </row>
    <row r="154" spans="1:10" x14ac:dyDescent="0.3">
      <c r="A154" s="1">
        <v>33923</v>
      </c>
      <c r="B154" s="74">
        <v>2</v>
      </c>
      <c r="C154" s="74" t="e">
        <v>#N/A</v>
      </c>
      <c r="D154" s="74" t="e">
        <v>#N/A</v>
      </c>
      <c r="E154" s="74">
        <v>2.5569999999999999</v>
      </c>
      <c r="F154" s="74">
        <v>2.2841</v>
      </c>
      <c r="G154" s="74" t="e">
        <v>#N/A</v>
      </c>
      <c r="H154" s="74">
        <v>2.81594289803623</v>
      </c>
      <c r="I154" s="74" t="e">
        <v>#N/A</v>
      </c>
      <c r="J154" s="74">
        <v>1.72264195024485</v>
      </c>
    </row>
    <row r="155" spans="1:10" x14ac:dyDescent="0.3">
      <c r="A155" s="1">
        <v>34015</v>
      </c>
      <c r="B155" s="74">
        <v>2</v>
      </c>
      <c r="C155" s="74" t="e">
        <v>#N/A</v>
      </c>
      <c r="D155" s="74" t="e">
        <v>#N/A</v>
      </c>
      <c r="E155" s="74">
        <v>2.3849</v>
      </c>
      <c r="F155" s="74">
        <v>2.3006000000000002</v>
      </c>
      <c r="G155" s="74" t="e">
        <v>#N/A</v>
      </c>
      <c r="H155" s="74">
        <v>2.5937740664931099</v>
      </c>
      <c r="I155" s="74" t="e">
        <v>#N/A</v>
      </c>
      <c r="J155" s="74">
        <v>1.7018530703569701</v>
      </c>
    </row>
    <row r="156" spans="1:10" x14ac:dyDescent="0.3">
      <c r="A156" s="1">
        <v>34104</v>
      </c>
      <c r="B156" s="74">
        <v>2</v>
      </c>
      <c r="C156" s="74" t="e">
        <v>#N/A</v>
      </c>
      <c r="D156" s="74" t="e">
        <v>#N/A</v>
      </c>
      <c r="E156" s="74">
        <v>2.3555999999999999</v>
      </c>
      <c r="F156" s="74">
        <v>2.3235000000000001</v>
      </c>
      <c r="G156" s="74" t="e">
        <v>#N/A</v>
      </c>
      <c r="H156" s="74">
        <v>2.5670887363433001</v>
      </c>
      <c r="I156" s="74" t="e">
        <v>#N/A</v>
      </c>
      <c r="J156" s="74">
        <v>1.72368644115624</v>
      </c>
    </row>
    <row r="157" spans="1:10" x14ac:dyDescent="0.3">
      <c r="A157" s="1">
        <v>34196</v>
      </c>
      <c r="B157" s="74">
        <v>2</v>
      </c>
      <c r="C157" s="74" t="e">
        <v>#N/A</v>
      </c>
      <c r="D157" s="74" t="e">
        <v>#N/A</v>
      </c>
      <c r="E157" s="74">
        <v>2.1886000000000001</v>
      </c>
      <c r="F157" s="74">
        <v>2.3530000000000002</v>
      </c>
      <c r="G157" s="74" t="e">
        <v>#N/A</v>
      </c>
      <c r="H157" s="74">
        <v>2.41354500458031</v>
      </c>
      <c r="I157" s="74" t="e">
        <v>#N/A</v>
      </c>
      <c r="J157" s="74">
        <v>1.7058114234168</v>
      </c>
    </row>
    <row r="158" spans="1:10" x14ac:dyDescent="0.3">
      <c r="A158" s="1">
        <v>34288</v>
      </c>
      <c r="B158" s="74">
        <v>2</v>
      </c>
      <c r="C158" s="74" t="e">
        <v>#N/A</v>
      </c>
      <c r="D158" s="74" t="e">
        <v>#N/A</v>
      </c>
      <c r="E158" s="74">
        <v>2.2494999999999998</v>
      </c>
      <c r="F158" s="74">
        <v>2.3788999999999998</v>
      </c>
      <c r="G158" s="74" t="e">
        <v>#N/A</v>
      </c>
      <c r="H158" s="74">
        <v>2.5037353163521598</v>
      </c>
      <c r="I158" s="74" t="e">
        <v>#N/A</v>
      </c>
      <c r="J158" s="74">
        <v>1.6919701725596601</v>
      </c>
    </row>
    <row r="159" spans="1:10" x14ac:dyDescent="0.3">
      <c r="A159" s="1">
        <v>34380</v>
      </c>
      <c r="B159" s="74">
        <v>2</v>
      </c>
      <c r="C159" s="74" t="e">
        <v>#N/A</v>
      </c>
      <c r="D159" s="74" t="e">
        <v>#N/A</v>
      </c>
      <c r="E159" s="74">
        <v>2.1878000000000002</v>
      </c>
      <c r="F159" s="74">
        <v>2.4074</v>
      </c>
      <c r="G159" s="74" t="e">
        <v>#N/A</v>
      </c>
      <c r="H159" s="74">
        <v>2.4519368538420001</v>
      </c>
      <c r="I159" s="74" t="e">
        <v>#N/A</v>
      </c>
      <c r="J159" s="74">
        <v>1.80475944374259</v>
      </c>
    </row>
    <row r="160" spans="1:10" x14ac:dyDescent="0.3">
      <c r="A160" s="1">
        <v>34469</v>
      </c>
      <c r="B160" s="74">
        <v>2</v>
      </c>
      <c r="C160" s="74" t="e">
        <v>#N/A</v>
      </c>
      <c r="D160" s="74" t="e">
        <v>#N/A</v>
      </c>
      <c r="E160" s="74">
        <v>2.3525</v>
      </c>
      <c r="F160" s="74">
        <v>2.4333999999999998</v>
      </c>
      <c r="G160" s="74" t="e">
        <v>#N/A</v>
      </c>
      <c r="H160" s="74">
        <v>2.6166914187490402</v>
      </c>
      <c r="I160" s="74" t="e">
        <v>#N/A</v>
      </c>
      <c r="J160" s="74">
        <v>2.10027449044544</v>
      </c>
    </row>
    <row r="161" spans="1:10" x14ac:dyDescent="0.3">
      <c r="A161" s="1">
        <v>34561</v>
      </c>
      <c r="B161" s="74">
        <v>2</v>
      </c>
      <c r="C161" s="74" t="e">
        <v>#N/A</v>
      </c>
      <c r="D161" s="74" t="e">
        <v>#N/A</v>
      </c>
      <c r="E161" s="74">
        <v>2.2204000000000002</v>
      </c>
      <c r="F161" s="74">
        <v>2.4655999999999998</v>
      </c>
      <c r="G161" s="74" t="e">
        <v>#N/A</v>
      </c>
      <c r="H161" s="74">
        <v>2.50717887622667</v>
      </c>
      <c r="I161" s="74" t="e">
        <v>#N/A</v>
      </c>
      <c r="J161" s="74">
        <v>2.1337886781673401</v>
      </c>
    </row>
    <row r="162" spans="1:10" x14ac:dyDescent="0.3">
      <c r="A162" s="1">
        <v>34653</v>
      </c>
      <c r="B162" s="74">
        <v>2</v>
      </c>
      <c r="C162" s="74" t="e">
        <v>#N/A</v>
      </c>
      <c r="D162" s="74" t="e">
        <v>#N/A</v>
      </c>
      <c r="E162" s="74">
        <v>2.2523</v>
      </c>
      <c r="F162" s="74">
        <v>2.4954000000000001</v>
      </c>
      <c r="G162" s="74" t="e">
        <v>#N/A</v>
      </c>
      <c r="H162" s="74">
        <v>2.59240012362002</v>
      </c>
      <c r="I162" s="74" t="e">
        <v>#N/A</v>
      </c>
      <c r="J162" s="74">
        <v>2.2444880811795702</v>
      </c>
    </row>
    <row r="163" spans="1:10" x14ac:dyDescent="0.3">
      <c r="A163" s="1">
        <v>34745</v>
      </c>
      <c r="B163" s="74">
        <v>2</v>
      </c>
      <c r="C163" s="74" t="e">
        <v>#N/A</v>
      </c>
      <c r="D163" s="74" t="e">
        <v>#N/A</v>
      </c>
      <c r="E163" s="74">
        <v>2.1684000000000001</v>
      </c>
      <c r="F163" s="74">
        <v>2.5325000000000002</v>
      </c>
      <c r="G163" s="74" t="e">
        <v>#N/A</v>
      </c>
      <c r="H163" s="74">
        <v>2.50274849609026</v>
      </c>
      <c r="I163" s="74" t="e">
        <v>#N/A</v>
      </c>
      <c r="J163" s="74">
        <v>2.2725430651518299</v>
      </c>
    </row>
    <row r="164" spans="1:10" x14ac:dyDescent="0.3">
      <c r="A164" s="1">
        <v>34834</v>
      </c>
      <c r="B164" s="74">
        <v>2</v>
      </c>
      <c r="C164" s="74" t="e">
        <v>#N/A</v>
      </c>
      <c r="D164" s="74" t="e">
        <v>#N/A</v>
      </c>
      <c r="E164" s="74">
        <v>2.1194000000000002</v>
      </c>
      <c r="F164" s="74">
        <v>2.5737000000000001</v>
      </c>
      <c r="G164" s="74" t="e">
        <v>#N/A</v>
      </c>
      <c r="H164" s="74">
        <v>2.47620404626795</v>
      </c>
      <c r="I164" s="74" t="e">
        <v>#N/A</v>
      </c>
      <c r="J164" s="74">
        <v>2.2045261824264499</v>
      </c>
    </row>
    <row r="165" spans="1:10" x14ac:dyDescent="0.3">
      <c r="A165" s="1">
        <v>34926</v>
      </c>
      <c r="B165" s="74">
        <v>2</v>
      </c>
      <c r="C165" s="74" t="e">
        <v>#N/A</v>
      </c>
      <c r="D165" s="74" t="e">
        <v>#N/A</v>
      </c>
      <c r="E165" s="74">
        <v>2.1625999999999999</v>
      </c>
      <c r="F165" s="74">
        <v>2.6114000000000002</v>
      </c>
      <c r="G165" s="74" t="e">
        <v>#N/A</v>
      </c>
      <c r="H165" s="74">
        <v>2.5416802890594701</v>
      </c>
      <c r="I165" s="74" t="e">
        <v>#N/A</v>
      </c>
      <c r="J165" s="74">
        <v>2.1843243984514298</v>
      </c>
    </row>
    <row r="166" spans="1:10" x14ac:dyDescent="0.3">
      <c r="A166" s="1">
        <v>35018</v>
      </c>
      <c r="B166" s="74">
        <v>2</v>
      </c>
      <c r="C166" s="74" t="e">
        <v>#N/A</v>
      </c>
      <c r="D166" s="74" t="e">
        <v>#N/A</v>
      </c>
      <c r="E166" s="74">
        <v>2.2227000000000001</v>
      </c>
      <c r="F166" s="74">
        <v>2.6488999999999998</v>
      </c>
      <c r="G166" s="74" t="e">
        <v>#N/A</v>
      </c>
      <c r="H166" s="74">
        <v>2.5800369677262398</v>
      </c>
      <c r="I166" s="74" t="e">
        <v>#N/A</v>
      </c>
      <c r="J166" s="74">
        <v>2.1838203866627302</v>
      </c>
    </row>
    <row r="167" spans="1:10" x14ac:dyDescent="0.3">
      <c r="A167" s="1">
        <v>35110</v>
      </c>
      <c r="B167" s="74">
        <v>2</v>
      </c>
      <c r="C167" s="74" t="e">
        <v>#N/A</v>
      </c>
      <c r="D167" s="74" t="e">
        <v>#N/A</v>
      </c>
      <c r="E167" s="74">
        <v>2.2242000000000002</v>
      </c>
      <c r="F167" s="74">
        <v>2.6839</v>
      </c>
      <c r="G167" s="74" t="e">
        <v>#N/A</v>
      </c>
      <c r="H167" s="74">
        <v>2.58125615808442</v>
      </c>
      <c r="I167" s="74" t="e">
        <v>#N/A</v>
      </c>
      <c r="J167" s="74">
        <v>2.0416803147689202</v>
      </c>
    </row>
    <row r="168" spans="1:10" x14ac:dyDescent="0.3">
      <c r="A168" s="1">
        <v>35200</v>
      </c>
      <c r="B168" s="74">
        <v>2</v>
      </c>
      <c r="C168" s="74" t="e">
        <v>#N/A</v>
      </c>
      <c r="D168" s="74" t="e">
        <v>#N/A</v>
      </c>
      <c r="E168" s="74">
        <v>2.4729000000000001</v>
      </c>
      <c r="F168" s="74">
        <v>2.7069999999999999</v>
      </c>
      <c r="G168" s="74" t="e">
        <v>#N/A</v>
      </c>
      <c r="H168" s="74">
        <v>2.8482230911750701</v>
      </c>
      <c r="I168" s="74" t="e">
        <v>#N/A</v>
      </c>
      <c r="J168" s="74">
        <v>2.2004008909014399</v>
      </c>
    </row>
    <row r="169" spans="1:10" x14ac:dyDescent="0.3">
      <c r="A169" s="1">
        <v>35292</v>
      </c>
      <c r="B169" s="74">
        <v>2</v>
      </c>
      <c r="C169" s="74" t="e">
        <v>#N/A</v>
      </c>
      <c r="D169" s="74" t="e">
        <v>#N/A</v>
      </c>
      <c r="E169" s="74">
        <v>2.4902000000000002</v>
      </c>
      <c r="F169" s="74">
        <v>2.7299000000000002</v>
      </c>
      <c r="G169" s="74" t="e">
        <v>#N/A</v>
      </c>
      <c r="H169" s="74">
        <v>2.8507047872969999</v>
      </c>
      <c r="I169" s="74" t="e">
        <v>#N/A</v>
      </c>
      <c r="J169" s="74">
        <v>2.2489484897659602</v>
      </c>
    </row>
    <row r="170" spans="1:10" x14ac:dyDescent="0.3">
      <c r="A170" s="1">
        <v>35384</v>
      </c>
      <c r="B170" s="74">
        <v>2</v>
      </c>
      <c r="C170" s="74" t="e">
        <v>#N/A</v>
      </c>
      <c r="D170" s="74" t="e">
        <v>#N/A</v>
      </c>
      <c r="E170" s="74">
        <v>2.6303999999999998</v>
      </c>
      <c r="F170" s="74">
        <v>2.7496</v>
      </c>
      <c r="G170" s="74" t="e">
        <v>#N/A</v>
      </c>
      <c r="H170" s="74">
        <v>2.96893662509718</v>
      </c>
      <c r="I170" s="74" t="e">
        <v>#N/A</v>
      </c>
      <c r="J170" s="74">
        <v>2.2291803023975998</v>
      </c>
    </row>
    <row r="171" spans="1:10" x14ac:dyDescent="0.3">
      <c r="A171" s="1">
        <v>35476</v>
      </c>
      <c r="B171" s="74">
        <v>2</v>
      </c>
      <c r="C171" s="74" t="e">
        <v>#N/A</v>
      </c>
      <c r="D171" s="74" t="e">
        <v>#N/A</v>
      </c>
      <c r="E171" s="74">
        <v>2.5448</v>
      </c>
      <c r="F171" s="74">
        <v>2.7694999999999999</v>
      </c>
      <c r="G171" s="74" t="e">
        <v>#N/A</v>
      </c>
      <c r="H171" s="74">
        <v>2.8896408089421599</v>
      </c>
      <c r="I171" s="74" t="e">
        <v>#N/A</v>
      </c>
      <c r="J171" s="74">
        <v>2.1792039237578602</v>
      </c>
    </row>
    <row r="172" spans="1:10" x14ac:dyDescent="0.3">
      <c r="A172" s="1">
        <v>35565</v>
      </c>
      <c r="B172" s="74">
        <v>2</v>
      </c>
      <c r="C172" s="74" t="e">
        <v>#N/A</v>
      </c>
      <c r="D172" s="74" t="e">
        <v>#N/A</v>
      </c>
      <c r="E172" s="74">
        <v>2.8315999999999999</v>
      </c>
      <c r="F172" s="74">
        <v>2.7768000000000002</v>
      </c>
      <c r="G172" s="74" t="e">
        <v>#N/A</v>
      </c>
      <c r="H172" s="74">
        <v>3.1602458865157299</v>
      </c>
      <c r="I172" s="74" t="e">
        <v>#N/A</v>
      </c>
      <c r="J172" s="74">
        <v>2.36261913730557</v>
      </c>
    </row>
    <row r="173" spans="1:10" x14ac:dyDescent="0.3">
      <c r="A173" s="1">
        <v>35657</v>
      </c>
      <c r="B173" s="74">
        <v>2</v>
      </c>
      <c r="C173" s="74" t="e">
        <v>#N/A</v>
      </c>
      <c r="D173" s="74" t="e">
        <v>#N/A</v>
      </c>
      <c r="E173" s="74">
        <v>2.8008000000000002</v>
      </c>
      <c r="F173" s="74">
        <v>2.7795000000000001</v>
      </c>
      <c r="G173" s="74" t="e">
        <v>#N/A</v>
      </c>
      <c r="H173" s="74">
        <v>3.1258086931464901</v>
      </c>
      <c r="I173" s="74" t="e">
        <v>#N/A</v>
      </c>
      <c r="J173" s="74">
        <v>2.25321465253174</v>
      </c>
    </row>
    <row r="174" spans="1:10" x14ac:dyDescent="0.3">
      <c r="A174" s="1">
        <v>35749</v>
      </c>
      <c r="B174" s="74">
        <v>2</v>
      </c>
      <c r="C174" s="74" t="e">
        <v>#N/A</v>
      </c>
      <c r="D174" s="74" t="e">
        <v>#N/A</v>
      </c>
      <c r="E174" s="74">
        <v>2.8115999999999999</v>
      </c>
      <c r="F174" s="74">
        <v>2.7808999999999999</v>
      </c>
      <c r="G174" s="74" t="e">
        <v>#N/A</v>
      </c>
      <c r="H174" s="74">
        <v>3.1232664232377001</v>
      </c>
      <c r="I174" s="74" t="e">
        <v>#N/A</v>
      </c>
      <c r="J174" s="74">
        <v>2.1982215852763498</v>
      </c>
    </row>
    <row r="175" spans="1:10" x14ac:dyDescent="0.3">
      <c r="A175" s="1">
        <v>35841</v>
      </c>
      <c r="B175" s="74">
        <v>2</v>
      </c>
      <c r="C175" s="74" t="e">
        <v>#N/A</v>
      </c>
      <c r="D175" s="74" t="e">
        <v>#N/A</v>
      </c>
      <c r="E175" s="74">
        <v>2.8763999999999998</v>
      </c>
      <c r="F175" s="74">
        <v>2.7774000000000001</v>
      </c>
      <c r="G175" s="74" t="e">
        <v>#N/A</v>
      </c>
      <c r="H175" s="74">
        <v>3.1647027162643599</v>
      </c>
      <c r="I175" s="74" t="e">
        <v>#N/A</v>
      </c>
      <c r="J175" s="74">
        <v>2.30405455805339</v>
      </c>
    </row>
    <row r="176" spans="1:10" x14ac:dyDescent="0.3">
      <c r="A176" s="1">
        <v>35930</v>
      </c>
      <c r="B176" s="74">
        <v>2</v>
      </c>
      <c r="C176" s="74" t="e">
        <v>#N/A</v>
      </c>
      <c r="D176" s="74" t="e">
        <v>#N/A</v>
      </c>
      <c r="E176" s="74">
        <v>2.9561000000000002</v>
      </c>
      <c r="F176" s="74">
        <v>2.7692000000000001</v>
      </c>
      <c r="G176" s="74" t="e">
        <v>#N/A</v>
      </c>
      <c r="H176" s="74">
        <v>3.2011864248528998</v>
      </c>
      <c r="I176" s="74" t="e">
        <v>#N/A</v>
      </c>
      <c r="J176" s="74">
        <v>2.25922633889859</v>
      </c>
    </row>
    <row r="177" spans="1:10" x14ac:dyDescent="0.3">
      <c r="A177" s="1">
        <v>36022</v>
      </c>
      <c r="B177" s="74">
        <v>2</v>
      </c>
      <c r="C177" s="74" t="e">
        <v>#N/A</v>
      </c>
      <c r="D177" s="74" t="e">
        <v>#N/A</v>
      </c>
      <c r="E177" s="74">
        <v>3.1505999999999998</v>
      </c>
      <c r="F177" s="74">
        <v>2.7513000000000001</v>
      </c>
      <c r="G177" s="74" t="e">
        <v>#N/A</v>
      </c>
      <c r="H177" s="74">
        <v>3.3450130130430198</v>
      </c>
      <c r="I177" s="74" t="e">
        <v>#N/A</v>
      </c>
      <c r="J177" s="74">
        <v>2.3959998608735198</v>
      </c>
    </row>
    <row r="178" spans="1:10" x14ac:dyDescent="0.3">
      <c r="A178" s="1">
        <v>36114</v>
      </c>
      <c r="B178" s="74">
        <v>2</v>
      </c>
      <c r="C178" s="74" t="e">
        <v>#N/A</v>
      </c>
      <c r="D178" s="74" t="e">
        <v>#N/A</v>
      </c>
      <c r="E178" s="74">
        <v>3.3334999999999999</v>
      </c>
      <c r="F178" s="74">
        <v>2.7214</v>
      </c>
      <c r="G178" s="74" t="e">
        <v>#N/A</v>
      </c>
      <c r="H178" s="74">
        <v>3.5178314725658102</v>
      </c>
      <c r="I178" s="74" t="e">
        <v>#N/A</v>
      </c>
      <c r="J178" s="74">
        <v>2.02855489006097</v>
      </c>
    </row>
    <row r="179" spans="1:10" x14ac:dyDescent="0.3">
      <c r="A179" s="1">
        <v>36206</v>
      </c>
      <c r="B179" s="74">
        <v>2</v>
      </c>
      <c r="C179" s="74" t="e">
        <v>#N/A</v>
      </c>
      <c r="D179" s="74" t="e">
        <v>#N/A</v>
      </c>
      <c r="E179" s="74">
        <v>3.3083</v>
      </c>
      <c r="F179" s="74">
        <v>2.6888999999999998</v>
      </c>
      <c r="G179" s="74" t="e">
        <v>#N/A</v>
      </c>
      <c r="H179" s="74">
        <v>3.4776205056012102</v>
      </c>
      <c r="I179" s="74" t="e">
        <v>#N/A</v>
      </c>
      <c r="J179" s="74">
        <v>2.0801923252061498</v>
      </c>
    </row>
    <row r="180" spans="1:10" x14ac:dyDescent="0.3">
      <c r="A180" s="1">
        <v>36295</v>
      </c>
      <c r="B180" s="74">
        <v>2</v>
      </c>
      <c r="C180" s="74" t="e">
        <v>#N/A</v>
      </c>
      <c r="D180" s="74" t="e">
        <v>#N/A</v>
      </c>
      <c r="E180" s="74">
        <v>3.3549000000000002</v>
      </c>
      <c r="F180" s="74">
        <v>2.653</v>
      </c>
      <c r="G180" s="74" t="e">
        <v>#N/A</v>
      </c>
      <c r="H180" s="74">
        <v>3.4937639311841302</v>
      </c>
      <c r="I180" s="74" t="e">
        <v>#N/A</v>
      </c>
      <c r="J180" s="74">
        <v>2.1057284845343101</v>
      </c>
    </row>
    <row r="181" spans="1:10" x14ac:dyDescent="0.3">
      <c r="A181" s="1">
        <v>36387</v>
      </c>
      <c r="B181" s="74">
        <v>2</v>
      </c>
      <c r="C181" s="74" t="e">
        <v>#N/A</v>
      </c>
      <c r="D181" s="74" t="e">
        <v>#N/A</v>
      </c>
      <c r="E181" s="74">
        <v>3.4409000000000001</v>
      </c>
      <c r="F181" s="74">
        <v>2.6067999999999998</v>
      </c>
      <c r="G181" s="74" t="e">
        <v>#N/A</v>
      </c>
      <c r="H181" s="74">
        <v>3.6173581623571001</v>
      </c>
      <c r="I181" s="74" t="e">
        <v>#N/A</v>
      </c>
      <c r="J181" s="74">
        <v>2.3131215788280302</v>
      </c>
    </row>
    <row r="182" spans="1:10" x14ac:dyDescent="0.3">
      <c r="A182" s="1">
        <v>36479</v>
      </c>
      <c r="B182" s="74">
        <v>2</v>
      </c>
      <c r="C182" s="74" t="e">
        <v>#N/A</v>
      </c>
      <c r="D182" s="74" t="e">
        <v>#N/A</v>
      </c>
      <c r="E182" s="74">
        <v>3.6358000000000001</v>
      </c>
      <c r="F182" s="74">
        <v>2.5489999999999999</v>
      </c>
      <c r="G182" s="74" t="e">
        <v>#N/A</v>
      </c>
      <c r="H182" s="74">
        <v>3.8273353495202298</v>
      </c>
      <c r="I182" s="74" t="e">
        <v>#N/A</v>
      </c>
      <c r="J182" s="74">
        <v>2.38947244462272</v>
      </c>
    </row>
    <row r="183" spans="1:10" x14ac:dyDescent="0.3">
      <c r="A183" s="1">
        <v>36571</v>
      </c>
      <c r="B183" s="74">
        <v>2</v>
      </c>
      <c r="C183" s="74" t="e">
        <v>#N/A</v>
      </c>
      <c r="D183" s="74" t="e">
        <v>#N/A</v>
      </c>
      <c r="E183" s="74">
        <v>3.5356999999999998</v>
      </c>
      <c r="F183" s="74">
        <v>2.4937999999999998</v>
      </c>
      <c r="G183" s="74" t="e">
        <v>#N/A</v>
      </c>
      <c r="H183" s="74">
        <v>3.70660018751368</v>
      </c>
      <c r="I183" s="74" t="e">
        <v>#N/A</v>
      </c>
      <c r="J183" s="74">
        <v>2.3534286157307802</v>
      </c>
    </row>
    <row r="184" spans="1:10" x14ac:dyDescent="0.3">
      <c r="A184" s="1">
        <v>36661</v>
      </c>
      <c r="B184" s="74">
        <v>2</v>
      </c>
      <c r="C184" s="74" t="e">
        <v>#N/A</v>
      </c>
      <c r="D184" s="74" t="e">
        <v>#N/A</v>
      </c>
      <c r="E184" s="74">
        <v>3.6574</v>
      </c>
      <c r="F184" s="74">
        <v>2.4226999999999999</v>
      </c>
      <c r="G184" s="74" t="e">
        <v>#N/A</v>
      </c>
      <c r="H184" s="74">
        <v>3.8968608828259002</v>
      </c>
      <c r="I184" s="74" t="e">
        <v>#N/A</v>
      </c>
      <c r="J184" s="74">
        <v>2.54481973160819</v>
      </c>
    </row>
    <row r="185" spans="1:10" x14ac:dyDescent="0.3">
      <c r="A185" s="1">
        <v>36753</v>
      </c>
      <c r="B185" s="74">
        <v>2</v>
      </c>
      <c r="C185" s="74" t="e">
        <v>#N/A</v>
      </c>
      <c r="D185" s="74" t="e">
        <v>#N/A</v>
      </c>
      <c r="E185" s="74">
        <v>3.5228999999999999</v>
      </c>
      <c r="F185" s="74">
        <v>2.3586</v>
      </c>
      <c r="G185" s="74" t="e">
        <v>#N/A</v>
      </c>
      <c r="H185" s="74">
        <v>3.71970955131642</v>
      </c>
      <c r="I185" s="74" t="e">
        <v>#N/A</v>
      </c>
      <c r="J185" s="74">
        <v>2.3615686211806999</v>
      </c>
    </row>
    <row r="186" spans="1:10" x14ac:dyDescent="0.3">
      <c r="A186" s="1">
        <v>36845</v>
      </c>
      <c r="B186" s="74">
        <v>2</v>
      </c>
      <c r="C186" s="74" t="e">
        <v>#N/A</v>
      </c>
      <c r="D186" s="74" t="e">
        <v>#N/A</v>
      </c>
      <c r="E186" s="74">
        <v>3.5346000000000002</v>
      </c>
      <c r="F186" s="74">
        <v>2.2921999999999998</v>
      </c>
      <c r="G186" s="74" t="e">
        <v>#N/A</v>
      </c>
      <c r="H186" s="74">
        <v>3.7213194421000502</v>
      </c>
      <c r="I186" s="74" t="e">
        <v>#N/A</v>
      </c>
      <c r="J186" s="74">
        <v>2.2974987941061502</v>
      </c>
    </row>
    <row r="187" spans="1:10" x14ac:dyDescent="0.3">
      <c r="A187" s="1">
        <v>36937</v>
      </c>
      <c r="B187" s="74">
        <v>2</v>
      </c>
      <c r="C187" s="74" t="e">
        <v>#N/A</v>
      </c>
      <c r="D187" s="74" t="e">
        <v>#N/A</v>
      </c>
      <c r="E187" s="74">
        <v>3.4134000000000002</v>
      </c>
      <c r="F187" s="74">
        <v>2.2343000000000002</v>
      </c>
      <c r="G187" s="74" t="e">
        <v>#N/A</v>
      </c>
      <c r="H187" s="74">
        <v>3.5593262937500501</v>
      </c>
      <c r="I187" s="74" t="e">
        <v>#N/A</v>
      </c>
      <c r="J187" s="74">
        <v>1.9010281036775101</v>
      </c>
    </row>
    <row r="188" spans="1:10" x14ac:dyDescent="0.3">
      <c r="A188" s="1">
        <v>37026</v>
      </c>
      <c r="B188" s="74">
        <v>2</v>
      </c>
      <c r="C188" s="74" t="e">
        <v>#N/A</v>
      </c>
      <c r="D188" s="74" t="e">
        <v>#N/A</v>
      </c>
      <c r="E188" s="74">
        <v>3.3921999999999999</v>
      </c>
      <c r="F188" s="74">
        <v>2.1730999999999998</v>
      </c>
      <c r="G188" s="74" t="e">
        <v>#N/A</v>
      </c>
      <c r="H188" s="74">
        <v>3.5075003507415801</v>
      </c>
      <c r="I188" s="74" t="e">
        <v>#N/A</v>
      </c>
      <c r="J188" s="74">
        <v>1.6077939157308601</v>
      </c>
    </row>
    <row r="189" spans="1:10" x14ac:dyDescent="0.3">
      <c r="A189" s="1">
        <v>37118</v>
      </c>
      <c r="B189" s="74">
        <v>2</v>
      </c>
      <c r="C189" s="74" t="e">
        <v>#N/A</v>
      </c>
      <c r="D189" s="74" t="e">
        <v>#N/A</v>
      </c>
      <c r="E189" s="74">
        <v>3.0861000000000001</v>
      </c>
      <c r="F189" s="74">
        <v>2.1238999999999999</v>
      </c>
      <c r="G189" s="74" t="e">
        <v>#N/A</v>
      </c>
      <c r="H189" s="74">
        <v>3.16341312726352</v>
      </c>
      <c r="I189" s="74" t="e">
        <v>#N/A</v>
      </c>
      <c r="J189" s="74">
        <v>1.3544344820374199</v>
      </c>
    </row>
    <row r="190" spans="1:10" x14ac:dyDescent="0.3">
      <c r="A190" s="1">
        <v>37210</v>
      </c>
      <c r="B190" s="74">
        <v>2</v>
      </c>
      <c r="C190" s="74" t="e">
        <v>#N/A</v>
      </c>
      <c r="D190" s="74" t="e">
        <v>#N/A</v>
      </c>
      <c r="E190" s="74">
        <v>3.1164000000000001</v>
      </c>
      <c r="F190" s="74">
        <v>2.0769000000000002</v>
      </c>
      <c r="G190" s="74" t="e">
        <v>#N/A</v>
      </c>
      <c r="H190" s="74">
        <v>3.1387997799549798</v>
      </c>
      <c r="I190" s="74" t="e">
        <v>#N/A</v>
      </c>
      <c r="J190" s="74">
        <v>1.1180348364952399</v>
      </c>
    </row>
    <row r="191" spans="1:10" x14ac:dyDescent="0.3">
      <c r="A191" s="1">
        <v>37302</v>
      </c>
      <c r="B191" s="74">
        <v>2</v>
      </c>
      <c r="C191" s="74" t="e">
        <v>#N/A</v>
      </c>
      <c r="D191" s="74" t="e">
        <v>#N/A</v>
      </c>
      <c r="E191" s="74">
        <v>3.0781000000000001</v>
      </c>
      <c r="F191" s="74">
        <v>2.0282</v>
      </c>
      <c r="G191" s="74" t="e">
        <v>#N/A</v>
      </c>
      <c r="H191" s="74">
        <v>3.0743250318622599</v>
      </c>
      <c r="I191" s="74" t="e">
        <v>#N/A</v>
      </c>
      <c r="J191" s="74">
        <v>1.3589033226140099</v>
      </c>
    </row>
    <row r="192" spans="1:10" x14ac:dyDescent="0.3">
      <c r="A192" s="1">
        <v>37391</v>
      </c>
      <c r="B192" s="74">
        <v>2</v>
      </c>
      <c r="C192" s="74" t="e">
        <v>#N/A</v>
      </c>
      <c r="D192" s="74" t="e">
        <v>#N/A</v>
      </c>
      <c r="E192" s="74">
        <v>3.0985999999999998</v>
      </c>
      <c r="F192" s="74">
        <v>1.9841</v>
      </c>
      <c r="G192" s="74" t="e">
        <v>#N/A</v>
      </c>
      <c r="H192" s="74">
        <v>3.0661933514306301</v>
      </c>
      <c r="I192" s="74" t="e">
        <v>#N/A</v>
      </c>
      <c r="J192" s="74">
        <v>1.58576137334832</v>
      </c>
    </row>
    <row r="193" spans="1:10" x14ac:dyDescent="0.3">
      <c r="A193" s="1">
        <v>37483</v>
      </c>
      <c r="B193" s="74">
        <v>2</v>
      </c>
      <c r="C193" s="74" t="e">
        <v>#N/A</v>
      </c>
      <c r="D193" s="74" t="e">
        <v>#N/A</v>
      </c>
      <c r="E193" s="74">
        <v>2.9647999999999999</v>
      </c>
      <c r="F193" s="74">
        <v>1.9473</v>
      </c>
      <c r="G193" s="74" t="e">
        <v>#N/A</v>
      </c>
      <c r="H193" s="74">
        <v>2.9392414591709599</v>
      </c>
      <c r="I193" s="74" t="e">
        <v>#N/A</v>
      </c>
      <c r="J193" s="74">
        <v>1.48083774730144</v>
      </c>
    </row>
    <row r="194" spans="1:10" x14ac:dyDescent="0.3">
      <c r="A194" s="1">
        <v>37575</v>
      </c>
      <c r="B194" s="74">
        <v>2</v>
      </c>
      <c r="C194" s="74" t="e">
        <v>#N/A</v>
      </c>
      <c r="D194" s="74" t="e">
        <v>#N/A</v>
      </c>
      <c r="E194" s="74">
        <v>2.7029000000000001</v>
      </c>
      <c r="F194" s="74">
        <v>1.9200999999999999</v>
      </c>
      <c r="G194" s="74" t="e">
        <v>#N/A</v>
      </c>
      <c r="H194" s="74">
        <v>2.6807317707265099</v>
      </c>
      <c r="I194" s="74" t="e">
        <v>#N/A</v>
      </c>
      <c r="J194" s="74">
        <v>1.18713203311854</v>
      </c>
    </row>
    <row r="195" spans="1:10" x14ac:dyDescent="0.3">
      <c r="A195" s="1">
        <v>37667</v>
      </c>
      <c r="B195" s="74">
        <v>2</v>
      </c>
      <c r="C195" s="74" t="e">
        <v>#N/A</v>
      </c>
      <c r="D195" s="74" t="e">
        <v>#N/A</v>
      </c>
      <c r="E195" s="74">
        <v>2.5621999999999998</v>
      </c>
      <c r="F195" s="74">
        <v>1.8956999999999999</v>
      </c>
      <c r="G195" s="74" t="e">
        <v>#N/A</v>
      </c>
      <c r="H195" s="74">
        <v>2.5677913809355402</v>
      </c>
      <c r="I195" s="74" t="e">
        <v>#N/A</v>
      </c>
      <c r="J195" s="74">
        <v>1.2555779814048</v>
      </c>
    </row>
    <row r="196" spans="1:10" x14ac:dyDescent="0.3">
      <c r="A196" s="1">
        <v>37756</v>
      </c>
      <c r="B196" s="74">
        <v>2</v>
      </c>
      <c r="C196" s="74" t="e">
        <v>#N/A</v>
      </c>
      <c r="D196" s="74" t="e">
        <v>#N/A</v>
      </c>
      <c r="E196" s="74">
        <v>2.5356999999999998</v>
      </c>
      <c r="F196" s="74">
        <v>1.8696999999999999</v>
      </c>
      <c r="G196" s="74" t="e">
        <v>#N/A</v>
      </c>
      <c r="H196" s="74">
        <v>2.5645776329363401</v>
      </c>
      <c r="I196" s="74" t="e">
        <v>#N/A</v>
      </c>
      <c r="J196" s="74">
        <v>1.3118526783684901</v>
      </c>
    </row>
    <row r="197" spans="1:10" x14ac:dyDescent="0.3">
      <c r="A197" s="1">
        <v>37848</v>
      </c>
      <c r="B197" s="74">
        <v>2</v>
      </c>
      <c r="C197" s="74" t="e">
        <v>#N/A</v>
      </c>
      <c r="D197" s="74" t="e">
        <v>#N/A</v>
      </c>
      <c r="E197" s="74">
        <v>2.7475999999999998</v>
      </c>
      <c r="F197" s="74">
        <v>1.8344</v>
      </c>
      <c r="G197" s="74" t="e">
        <v>#N/A</v>
      </c>
      <c r="H197" s="74">
        <v>2.7436832781526199</v>
      </c>
      <c r="I197" s="74" t="e">
        <v>#N/A</v>
      </c>
      <c r="J197" s="74">
        <v>1.4196218167891299</v>
      </c>
    </row>
    <row r="198" spans="1:10" x14ac:dyDescent="0.3">
      <c r="A198" s="1">
        <v>37940</v>
      </c>
      <c r="B198" s="74">
        <v>2</v>
      </c>
      <c r="C198" s="74" t="e">
        <v>#N/A</v>
      </c>
      <c r="D198" s="74" t="e">
        <v>#N/A</v>
      </c>
      <c r="E198" s="74">
        <v>2.7568999999999999</v>
      </c>
      <c r="F198" s="74">
        <v>1.7987</v>
      </c>
      <c r="G198" s="74" t="e">
        <v>#N/A</v>
      </c>
      <c r="H198" s="74">
        <v>2.73929711370101</v>
      </c>
      <c r="I198" s="74" t="e">
        <v>#N/A</v>
      </c>
      <c r="J198" s="74">
        <v>1.44987068028346</v>
      </c>
    </row>
    <row r="199" spans="1:10" x14ac:dyDescent="0.3">
      <c r="A199" s="1">
        <v>38032</v>
      </c>
      <c r="B199" s="74">
        <v>2</v>
      </c>
      <c r="C199" s="74" t="e">
        <v>#N/A</v>
      </c>
      <c r="D199" s="74" t="e">
        <v>#N/A</v>
      </c>
      <c r="E199" s="74">
        <v>2.6738</v>
      </c>
      <c r="F199" s="74">
        <v>1.7682</v>
      </c>
      <c r="G199" s="74" t="e">
        <v>#N/A</v>
      </c>
      <c r="H199" s="74">
        <v>2.65723302317546</v>
      </c>
      <c r="I199" s="74" t="e">
        <v>#N/A</v>
      </c>
      <c r="J199" s="74">
        <v>1.33763536318497</v>
      </c>
    </row>
    <row r="200" spans="1:10" x14ac:dyDescent="0.3">
      <c r="A200" s="1">
        <v>38122</v>
      </c>
      <c r="B200" s="74">
        <v>2</v>
      </c>
      <c r="C200" s="74" t="e">
        <v>#N/A</v>
      </c>
      <c r="D200" s="74" t="e">
        <v>#N/A</v>
      </c>
      <c r="E200" s="74">
        <v>2.6421000000000001</v>
      </c>
      <c r="F200" s="74">
        <v>1.738</v>
      </c>
      <c r="G200" s="74" t="e">
        <v>#N/A</v>
      </c>
      <c r="H200" s="74">
        <v>2.6397010748301901</v>
      </c>
      <c r="I200" s="74" t="e">
        <v>#N/A</v>
      </c>
      <c r="J200" s="74">
        <v>1.3112007730844799</v>
      </c>
    </row>
    <row r="201" spans="1:10" x14ac:dyDescent="0.3">
      <c r="A201" s="1">
        <v>38214</v>
      </c>
      <c r="B201" s="74">
        <v>2</v>
      </c>
      <c r="C201" s="74" t="e">
        <v>#N/A</v>
      </c>
      <c r="D201" s="74" t="e">
        <v>#N/A</v>
      </c>
      <c r="E201" s="74">
        <v>2.5194999999999999</v>
      </c>
      <c r="F201" s="74">
        <v>1.7056</v>
      </c>
      <c r="G201" s="74" t="e">
        <v>#N/A</v>
      </c>
      <c r="H201" s="74">
        <v>2.5536900697884501</v>
      </c>
      <c r="I201" s="74" t="e">
        <v>#N/A</v>
      </c>
      <c r="J201" s="74">
        <v>1.45804356321575</v>
      </c>
    </row>
    <row r="202" spans="1:10" x14ac:dyDescent="0.3">
      <c r="A202" s="1">
        <v>38306</v>
      </c>
      <c r="B202" s="74">
        <v>2</v>
      </c>
      <c r="C202" s="74" t="e">
        <v>#N/A</v>
      </c>
      <c r="D202" s="74" t="e">
        <v>#N/A</v>
      </c>
      <c r="E202" s="74">
        <v>2.5739999999999998</v>
      </c>
      <c r="F202" s="74">
        <v>1.6700999999999999</v>
      </c>
      <c r="G202" s="74" t="e">
        <v>#N/A</v>
      </c>
      <c r="H202" s="74">
        <v>2.61770162626717</v>
      </c>
      <c r="I202" s="74" t="e">
        <v>#N/A</v>
      </c>
      <c r="J202" s="74">
        <v>1.64090110453356</v>
      </c>
    </row>
    <row r="203" spans="1:10" x14ac:dyDescent="0.3">
      <c r="A203" s="1">
        <v>38398</v>
      </c>
      <c r="B203" s="74">
        <v>2</v>
      </c>
      <c r="C203" s="74" t="e">
        <v>#N/A</v>
      </c>
      <c r="D203" s="74" t="e">
        <v>#N/A</v>
      </c>
      <c r="E203" s="74">
        <v>2.6882999999999999</v>
      </c>
      <c r="F203" s="74">
        <v>1.6305000000000001</v>
      </c>
      <c r="G203" s="74">
        <v>2.2187000000000001</v>
      </c>
      <c r="H203" s="74">
        <v>2.7301972027772501</v>
      </c>
      <c r="I203" s="74" t="e">
        <v>#N/A</v>
      </c>
      <c r="J203" s="74">
        <v>1.80534874144001</v>
      </c>
    </row>
    <row r="204" spans="1:10" x14ac:dyDescent="0.3">
      <c r="A204" s="1">
        <v>38487</v>
      </c>
      <c r="B204" s="74">
        <v>2</v>
      </c>
      <c r="C204" s="74" t="e">
        <v>#N/A</v>
      </c>
      <c r="D204" s="74" t="e">
        <v>#N/A</v>
      </c>
      <c r="E204" s="74">
        <v>2.5246</v>
      </c>
      <c r="F204" s="74">
        <v>1.5929</v>
      </c>
      <c r="G204" s="74">
        <v>2.2315999999999998</v>
      </c>
      <c r="H204" s="74">
        <v>2.5587609441876298</v>
      </c>
      <c r="I204" s="74" t="e">
        <v>#N/A</v>
      </c>
      <c r="J204" s="74">
        <v>1.8012598619589499</v>
      </c>
    </row>
    <row r="205" spans="1:10" x14ac:dyDescent="0.3">
      <c r="A205" s="1">
        <v>38579</v>
      </c>
      <c r="B205" s="74">
        <v>2</v>
      </c>
      <c r="C205" s="74" t="e">
        <v>#N/A</v>
      </c>
      <c r="D205" s="74" t="e">
        <v>#N/A</v>
      </c>
      <c r="E205" s="74">
        <v>2.4542999999999999</v>
      </c>
      <c r="F205" s="74">
        <v>1.5516000000000001</v>
      </c>
      <c r="G205" s="74">
        <v>2.0802</v>
      </c>
      <c r="H205" s="74">
        <v>2.5127665816136702</v>
      </c>
      <c r="I205" s="74" t="e">
        <v>#N/A</v>
      </c>
      <c r="J205" s="74">
        <v>1.9033587788514399</v>
      </c>
    </row>
    <row r="206" spans="1:10" x14ac:dyDescent="0.3">
      <c r="A206" s="1">
        <v>38671</v>
      </c>
      <c r="B206" s="74">
        <v>2</v>
      </c>
      <c r="C206" s="74" t="e">
        <v>#N/A</v>
      </c>
      <c r="D206" s="74" t="e">
        <v>#N/A</v>
      </c>
      <c r="E206" s="74">
        <v>2.4964</v>
      </c>
      <c r="F206" s="74">
        <v>1.5076000000000001</v>
      </c>
      <c r="G206" s="74">
        <v>2.0842000000000001</v>
      </c>
      <c r="H206" s="74">
        <v>2.5653433383827799</v>
      </c>
      <c r="I206" s="74" t="e">
        <v>#N/A</v>
      </c>
      <c r="J206" s="74">
        <v>1.9633384061452299</v>
      </c>
    </row>
    <row r="207" spans="1:10" x14ac:dyDescent="0.3">
      <c r="A207" s="1">
        <v>38763</v>
      </c>
      <c r="B207" s="74">
        <v>2</v>
      </c>
      <c r="C207" s="74" t="e">
        <v>#N/A</v>
      </c>
      <c r="D207" s="74" t="e">
        <v>#N/A</v>
      </c>
      <c r="E207" s="74">
        <v>2.6511999999999998</v>
      </c>
      <c r="F207" s="74">
        <v>1.4517</v>
      </c>
      <c r="G207" s="74">
        <v>2.2553000000000001</v>
      </c>
      <c r="H207" s="74">
        <v>2.7080214077249698</v>
      </c>
      <c r="I207" s="74" t="e">
        <v>#N/A</v>
      </c>
      <c r="J207" s="74">
        <v>2.2018157718135898</v>
      </c>
    </row>
    <row r="208" spans="1:10" x14ac:dyDescent="0.3">
      <c r="A208" s="1">
        <v>38852</v>
      </c>
      <c r="B208" s="74">
        <v>2</v>
      </c>
      <c r="C208" s="74" t="e">
        <v>#N/A</v>
      </c>
      <c r="D208" s="74" t="e">
        <v>#N/A</v>
      </c>
      <c r="E208" s="74">
        <v>2.6884999999999999</v>
      </c>
      <c r="F208" s="74">
        <v>1.3979999999999999</v>
      </c>
      <c r="G208" s="74">
        <v>2.3925999999999998</v>
      </c>
      <c r="H208" s="74">
        <v>2.6838713071493299</v>
      </c>
      <c r="I208" s="74" t="e">
        <v>#N/A</v>
      </c>
      <c r="J208" s="74">
        <v>2.2876832541393601</v>
      </c>
    </row>
    <row r="209" spans="1:10" x14ac:dyDescent="0.3">
      <c r="A209" s="1">
        <v>38944</v>
      </c>
      <c r="B209" s="74">
        <v>2</v>
      </c>
      <c r="C209" s="74" t="e">
        <v>#N/A</v>
      </c>
      <c r="D209" s="74" t="e">
        <v>#N/A</v>
      </c>
      <c r="E209" s="74">
        <v>2.5019</v>
      </c>
      <c r="F209" s="74">
        <v>1.3435999999999999</v>
      </c>
      <c r="G209" s="74">
        <v>2.2603</v>
      </c>
      <c r="H209" s="74">
        <v>2.5159706797812502</v>
      </c>
      <c r="I209" s="74" t="e">
        <v>#N/A</v>
      </c>
      <c r="J209" s="74">
        <v>2.15097164930047</v>
      </c>
    </row>
    <row r="210" spans="1:10" x14ac:dyDescent="0.3">
      <c r="A210" s="1">
        <v>39036</v>
      </c>
      <c r="B210" s="74">
        <v>2</v>
      </c>
      <c r="C210" s="74" t="e">
        <v>#N/A</v>
      </c>
      <c r="D210" s="74" t="e">
        <v>#N/A</v>
      </c>
      <c r="E210" s="74">
        <v>2.5049999999999999</v>
      </c>
      <c r="F210" s="74">
        <v>1.2796000000000001</v>
      </c>
      <c r="G210" s="74">
        <v>2.1408</v>
      </c>
      <c r="H210" s="74">
        <v>2.5494173600318599</v>
      </c>
      <c r="I210" s="74" t="e">
        <v>#N/A</v>
      </c>
      <c r="J210" s="74">
        <v>1.9958871074015601</v>
      </c>
    </row>
    <row r="211" spans="1:10" x14ac:dyDescent="0.3">
      <c r="A211" s="1">
        <v>39128</v>
      </c>
      <c r="B211" s="74">
        <v>2</v>
      </c>
      <c r="C211" s="74" t="e">
        <v>#N/A</v>
      </c>
      <c r="D211" s="74" t="e">
        <v>#N/A</v>
      </c>
      <c r="E211" s="74">
        <v>2.5676999999999999</v>
      </c>
      <c r="F211" s="74">
        <v>1.2136</v>
      </c>
      <c r="G211" s="74">
        <v>2.2440000000000002</v>
      </c>
      <c r="H211" s="74">
        <v>2.56465946385888</v>
      </c>
      <c r="I211" s="74" t="e">
        <v>#N/A</v>
      </c>
      <c r="J211" s="74">
        <v>2.1264278729578101</v>
      </c>
    </row>
    <row r="212" spans="1:10" x14ac:dyDescent="0.3">
      <c r="A212" s="1">
        <v>39217</v>
      </c>
      <c r="B212" s="74">
        <v>2</v>
      </c>
      <c r="C212" s="74" t="e">
        <v>#N/A</v>
      </c>
      <c r="D212" s="74" t="e">
        <v>#N/A</v>
      </c>
      <c r="E212" s="74">
        <v>2.4577</v>
      </c>
      <c r="F212" s="74">
        <v>1.1407</v>
      </c>
      <c r="G212" s="74">
        <v>1.9897</v>
      </c>
      <c r="H212" s="74">
        <v>2.4881222221975601</v>
      </c>
      <c r="I212" s="74" t="e">
        <v>#N/A</v>
      </c>
      <c r="J212" s="74">
        <v>2.0854107259113599</v>
      </c>
    </row>
    <row r="213" spans="1:10" x14ac:dyDescent="0.3">
      <c r="A213" s="1">
        <v>39309</v>
      </c>
      <c r="B213" s="74">
        <v>2</v>
      </c>
      <c r="C213" s="74" t="e">
        <v>#N/A</v>
      </c>
      <c r="D213" s="74" t="e">
        <v>#N/A</v>
      </c>
      <c r="E213" s="74">
        <v>2.4742000000000002</v>
      </c>
      <c r="F213" s="74">
        <v>1.0621</v>
      </c>
      <c r="G213" s="74">
        <v>2.1417999999999999</v>
      </c>
      <c r="H213" s="74">
        <v>2.50694384819771</v>
      </c>
      <c r="I213" s="74" t="e">
        <v>#N/A</v>
      </c>
      <c r="J213" s="74">
        <v>2.1151501103297901</v>
      </c>
    </row>
    <row r="214" spans="1:10" x14ac:dyDescent="0.3">
      <c r="A214" s="1">
        <v>39401</v>
      </c>
      <c r="B214" s="74">
        <v>2</v>
      </c>
      <c r="C214" s="74" t="e">
        <v>#N/A</v>
      </c>
      <c r="D214" s="74" t="e">
        <v>#N/A</v>
      </c>
      <c r="E214" s="74">
        <v>2.5867</v>
      </c>
      <c r="F214" s="74">
        <v>0.97860000000000003</v>
      </c>
      <c r="G214" s="74">
        <v>2.1439969497650697</v>
      </c>
      <c r="H214" s="74">
        <v>2.6113219860107799</v>
      </c>
      <c r="I214" s="74" t="e">
        <v>#N/A</v>
      </c>
      <c r="J214" s="74">
        <v>1.8472738888079401</v>
      </c>
    </row>
    <row r="215" spans="1:10" x14ac:dyDescent="0.3">
      <c r="A215" s="1">
        <v>39493</v>
      </c>
      <c r="B215" s="74">
        <v>2</v>
      </c>
      <c r="C215" s="74" t="e">
        <v>#N/A</v>
      </c>
      <c r="D215" s="74" t="e">
        <v>#N/A</v>
      </c>
      <c r="E215" s="74">
        <v>2.2450000000000001</v>
      </c>
      <c r="F215" s="74">
        <v>0.90310000000000001</v>
      </c>
      <c r="G215" s="74">
        <v>1.985434989</v>
      </c>
      <c r="H215" s="74">
        <v>2.3191343024240498</v>
      </c>
      <c r="I215" s="74" t="e">
        <v>#N/A</v>
      </c>
      <c r="J215" s="74">
        <v>1.07850597884725</v>
      </c>
    </row>
    <row r="216" spans="1:10" x14ac:dyDescent="0.3">
      <c r="A216" s="1">
        <v>39583</v>
      </c>
      <c r="B216" s="74">
        <v>2</v>
      </c>
      <c r="C216" s="74" t="e">
        <v>#N/A</v>
      </c>
      <c r="D216" s="74" t="e">
        <v>#N/A</v>
      </c>
      <c r="E216" s="74">
        <v>2.1345999999999998</v>
      </c>
      <c r="F216" s="74">
        <v>0.82410000000000005</v>
      </c>
      <c r="G216" s="74">
        <v>1.7777509565449348</v>
      </c>
      <c r="H216" s="74">
        <v>2.31055596666768</v>
      </c>
      <c r="I216" s="74" t="e">
        <v>#N/A</v>
      </c>
      <c r="J216" s="74">
        <v>1.05478498485988</v>
      </c>
    </row>
    <row r="217" spans="1:10" x14ac:dyDescent="0.3">
      <c r="A217" s="1">
        <v>39675</v>
      </c>
      <c r="B217" s="74">
        <v>2</v>
      </c>
      <c r="C217" s="74" t="e">
        <v>#N/A</v>
      </c>
      <c r="D217" s="74" t="e">
        <v>#N/A</v>
      </c>
      <c r="E217" s="74">
        <v>1.8467</v>
      </c>
      <c r="F217" s="74">
        <v>0.76219999999999999</v>
      </c>
      <c r="G217" s="74">
        <v>1.7383562486811228</v>
      </c>
      <c r="H217" s="74">
        <v>2.0371886025304198</v>
      </c>
      <c r="I217" s="74" t="e">
        <v>#N/A</v>
      </c>
      <c r="J217" s="74">
        <v>1.1094575255411501</v>
      </c>
    </row>
    <row r="218" spans="1:10" x14ac:dyDescent="0.3">
      <c r="A218" s="1">
        <v>39767</v>
      </c>
      <c r="B218" s="74">
        <v>2</v>
      </c>
      <c r="C218" s="74" t="e">
        <v>#N/A</v>
      </c>
      <c r="D218" s="74" t="e">
        <v>#N/A</v>
      </c>
      <c r="E218" s="74">
        <v>0.96140000000000003</v>
      </c>
      <c r="F218" s="74">
        <v>0.7349</v>
      </c>
      <c r="G218" s="74">
        <v>1.0598038816155422</v>
      </c>
      <c r="H218" s="74">
        <v>1.1283435163683999</v>
      </c>
      <c r="I218" s="74" t="e">
        <v>#N/A</v>
      </c>
      <c r="J218" s="74">
        <v>-5.3527916421052301E-3</v>
      </c>
    </row>
    <row r="219" spans="1:10" x14ac:dyDescent="0.3">
      <c r="A219" s="1">
        <v>39859</v>
      </c>
      <c r="B219" s="74">
        <v>2</v>
      </c>
      <c r="C219" s="74" t="e">
        <v>#N/A</v>
      </c>
      <c r="D219" s="74" t="e">
        <v>#N/A</v>
      </c>
      <c r="E219" s="74">
        <v>0.74790000000000001</v>
      </c>
      <c r="F219" s="74">
        <v>0.72360000000000002</v>
      </c>
      <c r="G219" s="74">
        <v>1.1402012452915511</v>
      </c>
      <c r="H219" s="74">
        <v>0.80674519563962099</v>
      </c>
      <c r="I219" s="74" t="e">
        <v>#N/A</v>
      </c>
      <c r="J219" s="74">
        <v>0.52746356527632698</v>
      </c>
    </row>
    <row r="220" spans="1:10" x14ac:dyDescent="0.3">
      <c r="A220" s="1">
        <v>39948</v>
      </c>
      <c r="B220" s="74">
        <v>2</v>
      </c>
      <c r="C220" s="74" t="e">
        <v>#N/A</v>
      </c>
      <c r="D220" s="74" t="e">
        <v>#N/A</v>
      </c>
      <c r="E220" s="74">
        <v>0.90839999999999999</v>
      </c>
      <c r="F220" s="74">
        <v>0.71840000000000004</v>
      </c>
      <c r="G220" s="74">
        <v>1.094595119671425</v>
      </c>
      <c r="H220" s="74">
        <v>0.86037295955552995</v>
      </c>
      <c r="I220" s="74" t="e">
        <v>#N/A</v>
      </c>
      <c r="J220" s="74">
        <v>0.95376997501190597</v>
      </c>
    </row>
    <row r="221" spans="1:10" x14ac:dyDescent="0.3">
      <c r="A221" s="1">
        <v>40040</v>
      </c>
      <c r="B221" s="74">
        <v>2</v>
      </c>
      <c r="C221" s="74" t="e">
        <v>#N/A</v>
      </c>
      <c r="D221" s="74" t="e">
        <v>#N/A</v>
      </c>
      <c r="E221" s="74">
        <v>0.88</v>
      </c>
      <c r="F221" s="74">
        <v>0.71519999999999995</v>
      </c>
      <c r="G221" s="74">
        <v>1.0020977025484037</v>
      </c>
      <c r="H221" s="74">
        <v>0.86599900625911197</v>
      </c>
      <c r="I221" s="74" t="e">
        <v>#N/A</v>
      </c>
      <c r="J221" s="74">
        <v>1.0720090566779299</v>
      </c>
    </row>
    <row r="222" spans="1:10" x14ac:dyDescent="0.3">
      <c r="A222" s="1">
        <v>40132</v>
      </c>
      <c r="B222" s="74">
        <v>2</v>
      </c>
      <c r="C222" s="74" t="e">
        <v>#N/A</v>
      </c>
      <c r="D222" s="74" t="e">
        <v>#N/A</v>
      </c>
      <c r="E222" s="74">
        <v>1.1376999999999999</v>
      </c>
      <c r="F222" s="74">
        <v>0.70779999999999998</v>
      </c>
      <c r="G222" s="74">
        <v>1.2461900556443024</v>
      </c>
      <c r="H222" s="74">
        <v>1.14060517602472</v>
      </c>
      <c r="I222" s="74" t="e">
        <v>#N/A</v>
      </c>
      <c r="J222" s="74">
        <v>1.2932961733396899</v>
      </c>
    </row>
    <row r="223" spans="1:10" x14ac:dyDescent="0.3">
      <c r="A223" s="1">
        <v>40224</v>
      </c>
      <c r="B223" s="74">
        <v>2</v>
      </c>
      <c r="C223" s="74" t="e">
        <v>#N/A</v>
      </c>
      <c r="D223" s="74" t="e">
        <v>#N/A</v>
      </c>
      <c r="E223" s="74">
        <v>0.95099999999999996</v>
      </c>
      <c r="F223" s="74">
        <v>0.70520000000000005</v>
      </c>
      <c r="G223" s="74">
        <v>0.84018166103971703</v>
      </c>
      <c r="H223" s="74">
        <v>0.99422976955793596</v>
      </c>
      <c r="I223" s="74" t="e">
        <v>#N/A</v>
      </c>
      <c r="J223" s="74">
        <v>0.84552682030474002</v>
      </c>
    </row>
    <row r="224" spans="1:10" x14ac:dyDescent="0.3">
      <c r="A224" s="1">
        <v>40313</v>
      </c>
      <c r="B224" s="74">
        <v>2</v>
      </c>
      <c r="C224" s="74" t="e">
        <v>#N/A</v>
      </c>
      <c r="D224" s="74" t="e">
        <v>#N/A</v>
      </c>
      <c r="E224" s="74">
        <v>0.92420000000000002</v>
      </c>
      <c r="F224" s="74">
        <v>0.70050000000000001</v>
      </c>
      <c r="G224" s="74">
        <v>0.73137573253885368</v>
      </c>
      <c r="H224" s="74">
        <v>1.00095452952605</v>
      </c>
      <c r="I224" s="74" t="e">
        <v>#N/A</v>
      </c>
      <c r="J224" s="74">
        <v>0.78020746325287804</v>
      </c>
    </row>
    <row r="225" spans="1:10" x14ac:dyDescent="0.3">
      <c r="A225" s="1">
        <v>40405</v>
      </c>
      <c r="B225" s="74">
        <v>2</v>
      </c>
      <c r="C225" s="74" t="e">
        <v>#N/A</v>
      </c>
      <c r="D225" s="74" t="e">
        <v>#N/A</v>
      </c>
      <c r="E225" s="74">
        <v>0.82289999999999996</v>
      </c>
      <c r="F225" s="74">
        <v>0.69769999999999999</v>
      </c>
      <c r="G225" s="74">
        <v>0.51272675238833787</v>
      </c>
      <c r="H225" s="74">
        <v>0.91225674436895798</v>
      </c>
      <c r="I225" s="74" t="e">
        <v>#N/A</v>
      </c>
      <c r="J225" s="74">
        <v>0.85360122034822905</v>
      </c>
    </row>
    <row r="226" spans="1:10" x14ac:dyDescent="0.3">
      <c r="A226" s="1">
        <v>40497</v>
      </c>
      <c r="B226" s="74">
        <v>2</v>
      </c>
      <c r="C226" s="74" t="e">
        <v>#N/A</v>
      </c>
      <c r="D226" s="74" t="e">
        <v>#N/A</v>
      </c>
      <c r="E226" s="74">
        <v>0.79800000000000004</v>
      </c>
      <c r="F226" s="74">
        <v>0.69979999999999998</v>
      </c>
      <c r="G226" s="74">
        <v>0.26529965218334528</v>
      </c>
      <c r="H226" s="74">
        <v>0.89159226925910495</v>
      </c>
      <c r="I226" s="74" t="e">
        <v>#N/A</v>
      </c>
      <c r="J226" s="74">
        <v>0.86338982430566602</v>
      </c>
    </row>
    <row r="227" spans="1:10" x14ac:dyDescent="0.3">
      <c r="A227" s="1">
        <v>40589</v>
      </c>
      <c r="B227" s="74">
        <v>2</v>
      </c>
      <c r="C227" s="74" t="e">
        <v>#N/A</v>
      </c>
      <c r="D227" s="74" t="e">
        <v>#N/A</v>
      </c>
      <c r="E227" s="74">
        <v>0.63260000000000005</v>
      </c>
      <c r="F227" s="74">
        <v>0.71389999999999998</v>
      </c>
      <c r="G227" s="74">
        <v>0.23493941500575799</v>
      </c>
      <c r="H227" s="74">
        <v>0.74675041839598399</v>
      </c>
      <c r="I227" s="74" t="e">
        <v>#N/A</v>
      </c>
      <c r="J227" s="74">
        <v>0.98352251993138295</v>
      </c>
    </row>
    <row r="228" spans="1:10" x14ac:dyDescent="0.3">
      <c r="A228" s="1">
        <v>40678</v>
      </c>
      <c r="B228" s="74">
        <v>2</v>
      </c>
      <c r="C228" s="74" t="e">
        <v>#N/A</v>
      </c>
      <c r="D228" s="74" t="e">
        <v>#N/A</v>
      </c>
      <c r="E228" s="74">
        <v>0.76229999999999998</v>
      </c>
      <c r="F228" s="74">
        <v>0.72709999999999997</v>
      </c>
      <c r="G228" s="74">
        <v>0.11393821183023345</v>
      </c>
      <c r="H228" s="74">
        <v>0.90596737858529397</v>
      </c>
      <c r="I228" s="74" t="e">
        <v>#N/A</v>
      </c>
      <c r="J228" s="74">
        <v>0.99699779358388596</v>
      </c>
    </row>
    <row r="229" spans="1:10" x14ac:dyDescent="0.3">
      <c r="A229" s="1">
        <v>40770</v>
      </c>
      <c r="B229" s="74">
        <v>2</v>
      </c>
      <c r="C229" s="74" t="e">
        <v>#N/A</v>
      </c>
      <c r="D229" s="74" t="e">
        <v>#N/A</v>
      </c>
      <c r="E229" s="74">
        <v>0.60270000000000001</v>
      </c>
      <c r="F229" s="74">
        <v>0.74809999999999999</v>
      </c>
      <c r="G229" s="74">
        <v>0.22212415602724533</v>
      </c>
      <c r="H229" s="74">
        <v>0.749270317779137</v>
      </c>
      <c r="I229" s="74" t="e">
        <v>#N/A</v>
      </c>
      <c r="J229" s="74">
        <v>0.82425349394896896</v>
      </c>
    </row>
    <row r="230" spans="1:10" x14ac:dyDescent="0.3">
      <c r="A230" s="1">
        <v>40862</v>
      </c>
      <c r="B230" s="74">
        <v>2</v>
      </c>
      <c r="C230" s="74" t="e">
        <v>#N/A</v>
      </c>
      <c r="D230" s="74" t="e">
        <v>#N/A</v>
      </c>
      <c r="E230" s="74">
        <v>0.71199999999999997</v>
      </c>
      <c r="F230" s="74">
        <v>0.76219999999999999</v>
      </c>
      <c r="G230" s="74">
        <v>8.6135921900383217E-2</v>
      </c>
      <c r="H230" s="74">
        <v>0.864768250485629</v>
      </c>
      <c r="I230" s="74" t="e">
        <v>#N/A</v>
      </c>
      <c r="J230" s="74">
        <v>0.77935676509112195</v>
      </c>
    </row>
    <row r="231" spans="1:10" x14ac:dyDescent="0.3">
      <c r="A231" s="1">
        <v>40954</v>
      </c>
      <c r="B231" s="74">
        <v>2</v>
      </c>
      <c r="C231" s="74">
        <v>2.25</v>
      </c>
      <c r="D231" s="74">
        <v>2.25</v>
      </c>
      <c r="E231" s="74">
        <v>0.89280000000000004</v>
      </c>
      <c r="F231" s="74">
        <v>0.77629999999999999</v>
      </c>
      <c r="G231" s="74">
        <v>0.26564575467061413</v>
      </c>
      <c r="H231" s="74">
        <v>0.99579990728578904</v>
      </c>
      <c r="I231" s="74" t="e">
        <v>#N/A</v>
      </c>
      <c r="J231" s="74">
        <v>0.89431191742272298</v>
      </c>
    </row>
    <row r="232" spans="1:10" x14ac:dyDescent="0.3">
      <c r="A232" s="1">
        <v>41044</v>
      </c>
      <c r="B232" s="74">
        <v>2</v>
      </c>
      <c r="C232" s="74">
        <v>2.25</v>
      </c>
      <c r="D232" s="74">
        <v>2.25</v>
      </c>
      <c r="E232" s="74">
        <v>0.75780000000000003</v>
      </c>
      <c r="F232" s="74">
        <v>0.79520000000000002</v>
      </c>
      <c r="G232" s="74">
        <v>4.4516381360191648E-2</v>
      </c>
      <c r="H232" s="74">
        <v>0.85908892240958801</v>
      </c>
      <c r="I232" s="74" t="e">
        <v>#N/A</v>
      </c>
      <c r="J232" s="74">
        <v>0.84600948247248997</v>
      </c>
    </row>
    <row r="233" spans="1:10" x14ac:dyDescent="0.3">
      <c r="A233" s="1">
        <v>41136</v>
      </c>
      <c r="B233" s="74">
        <v>2</v>
      </c>
      <c r="C233" s="74">
        <v>2</v>
      </c>
      <c r="D233" s="74">
        <v>2.083333333333333</v>
      </c>
      <c r="E233" s="74">
        <v>0.60409999999999997</v>
      </c>
      <c r="F233" s="74">
        <v>0.82140000000000002</v>
      </c>
      <c r="G233" s="74">
        <v>-0.1032944217977203</v>
      </c>
      <c r="H233" s="74">
        <v>0.68592869292599301</v>
      </c>
      <c r="I233" s="74" t="e">
        <v>#N/A</v>
      </c>
      <c r="J233" s="74">
        <v>0.77529894631117402</v>
      </c>
    </row>
    <row r="234" spans="1:10" x14ac:dyDescent="0.3">
      <c r="A234" s="1">
        <v>41228</v>
      </c>
      <c r="B234" s="74">
        <v>2</v>
      </c>
      <c r="C234" s="74">
        <v>1.9583333333333335</v>
      </c>
      <c r="D234" s="74">
        <v>2</v>
      </c>
      <c r="E234" s="74">
        <v>0.58809999999999996</v>
      </c>
      <c r="F234" s="74">
        <v>0.85250000000000004</v>
      </c>
      <c r="G234" s="74">
        <v>-0.37465611731373505</v>
      </c>
      <c r="H234" s="74">
        <v>0.64697699377654905</v>
      </c>
      <c r="I234" s="74" t="e">
        <v>#N/A</v>
      </c>
      <c r="J234" s="74">
        <v>0.79592131123258902</v>
      </c>
    </row>
    <row r="235" spans="1:10" x14ac:dyDescent="0.3">
      <c r="A235" s="1">
        <v>41320</v>
      </c>
      <c r="B235" s="74">
        <v>2</v>
      </c>
      <c r="C235" s="74">
        <v>2</v>
      </c>
      <c r="D235" s="74">
        <v>2</v>
      </c>
      <c r="E235" s="74">
        <v>0.67649999999999999</v>
      </c>
      <c r="F235" s="74">
        <v>0.87880000000000003</v>
      </c>
      <c r="G235" s="74">
        <v>-0.34076851747554215</v>
      </c>
      <c r="H235" s="74">
        <v>0.75628391957730401</v>
      </c>
      <c r="I235" s="74" t="e">
        <v>#N/A</v>
      </c>
      <c r="J235" s="74">
        <v>0.871345532218748</v>
      </c>
    </row>
    <row r="236" spans="1:10" x14ac:dyDescent="0.3">
      <c r="A236" s="1">
        <v>41409</v>
      </c>
      <c r="B236" s="74">
        <v>2</v>
      </c>
      <c r="C236" s="74">
        <v>2</v>
      </c>
      <c r="D236" s="74">
        <v>2</v>
      </c>
      <c r="E236" s="74">
        <v>0.55869999999999997</v>
      </c>
      <c r="F236" s="74">
        <v>0.9103</v>
      </c>
      <c r="G236" s="74">
        <v>-0.4018051999471477</v>
      </c>
      <c r="H236" s="74">
        <v>0.62530982141538505</v>
      </c>
      <c r="I236" s="74" t="e">
        <v>#N/A</v>
      </c>
      <c r="J236" s="74">
        <v>0.90954469430721696</v>
      </c>
    </row>
    <row r="237" spans="1:10" x14ac:dyDescent="0.3">
      <c r="A237" s="1">
        <v>41501</v>
      </c>
      <c r="B237" s="74">
        <v>2</v>
      </c>
      <c r="C237" s="74">
        <v>1.8333333333333335</v>
      </c>
      <c r="D237" s="74">
        <v>2</v>
      </c>
      <c r="E237" s="74">
        <v>0.72140000000000004</v>
      </c>
      <c r="F237" s="74">
        <v>0.93869999999999998</v>
      </c>
      <c r="G237" s="74">
        <v>-0.13060447935589758</v>
      </c>
      <c r="H237" s="74">
        <v>0.74943928561963802</v>
      </c>
      <c r="I237" s="74" t="e">
        <v>#N/A</v>
      </c>
      <c r="J237" s="74">
        <v>0.92755469634806398</v>
      </c>
    </row>
    <row r="238" spans="1:10" x14ac:dyDescent="0.3">
      <c r="A238" s="1">
        <v>41593</v>
      </c>
      <c r="B238" s="74">
        <v>2</v>
      </c>
      <c r="C238" s="74">
        <v>1.75</v>
      </c>
      <c r="D238" s="74">
        <v>2</v>
      </c>
      <c r="E238" s="74">
        <v>0.81879999999999997</v>
      </c>
      <c r="F238" s="74">
        <v>0.96630000000000005</v>
      </c>
      <c r="G238" s="74">
        <v>-0.17750457011469889</v>
      </c>
      <c r="H238" s="74">
        <v>0.83591961995418296</v>
      </c>
      <c r="I238" s="74" t="e">
        <v>#N/A</v>
      </c>
      <c r="J238" s="74">
        <v>0.92301758360998798</v>
      </c>
    </row>
    <row r="239" spans="1:10" x14ac:dyDescent="0.3">
      <c r="A239" s="1">
        <v>41685</v>
      </c>
      <c r="B239" s="74">
        <v>2</v>
      </c>
      <c r="C239" s="74">
        <v>1.75</v>
      </c>
      <c r="D239" s="74">
        <v>2</v>
      </c>
      <c r="E239" s="74">
        <v>0.54379999999999995</v>
      </c>
      <c r="F239" s="74">
        <v>1.0056</v>
      </c>
      <c r="G239" s="74">
        <v>-0.35482678627184949</v>
      </c>
      <c r="H239" s="74">
        <v>0.566447589656635</v>
      </c>
      <c r="I239" s="74" t="e">
        <v>#N/A</v>
      </c>
      <c r="J239" s="74">
        <v>0.78366622405863995</v>
      </c>
    </row>
    <row r="240" spans="1:10" x14ac:dyDescent="0.3">
      <c r="A240" s="1">
        <v>41774</v>
      </c>
      <c r="B240" s="74">
        <v>2</v>
      </c>
      <c r="C240" s="74">
        <v>1.75</v>
      </c>
      <c r="D240" s="74">
        <v>1.8333333333333335</v>
      </c>
      <c r="E240" s="74">
        <v>0.81869999999999998</v>
      </c>
      <c r="F240" s="74">
        <v>1.0338000000000001</v>
      </c>
      <c r="G240" s="74">
        <v>-7.2911358251245062E-2</v>
      </c>
      <c r="H240" s="74">
        <v>0.84050092974662904</v>
      </c>
      <c r="I240" s="74" t="e">
        <v>#N/A</v>
      </c>
      <c r="J240" s="74">
        <v>1.0151046736389999</v>
      </c>
    </row>
    <row r="241" spans="1:10" x14ac:dyDescent="0.3">
      <c r="A241" s="1">
        <v>41866</v>
      </c>
      <c r="B241" s="74">
        <v>2</v>
      </c>
      <c r="C241" s="74">
        <v>1.75</v>
      </c>
      <c r="D241" s="74">
        <v>1.75</v>
      </c>
      <c r="E241" s="74">
        <v>0.93210000000000004</v>
      </c>
      <c r="F241" s="74">
        <v>1.0564</v>
      </c>
      <c r="G241" s="74">
        <v>-7.2940096719275704E-2</v>
      </c>
      <c r="H241" s="74">
        <v>0.94842145705312098</v>
      </c>
      <c r="I241" s="74" t="e">
        <v>#N/A</v>
      </c>
      <c r="J241" s="74">
        <v>0.97047992697461904</v>
      </c>
    </row>
    <row r="242" spans="1:10" x14ac:dyDescent="0.3">
      <c r="A242" s="1">
        <v>41958</v>
      </c>
      <c r="B242" s="74">
        <v>2</v>
      </c>
      <c r="C242" s="74">
        <v>1.75</v>
      </c>
      <c r="D242" s="74">
        <v>1.75</v>
      </c>
      <c r="E242" s="74">
        <v>0.8407</v>
      </c>
      <c r="F242" s="74">
        <v>1.0819000000000001</v>
      </c>
      <c r="G242" s="74">
        <v>-0.16526798876151272</v>
      </c>
      <c r="H242" s="74">
        <v>0.84188229417021498</v>
      </c>
      <c r="I242" s="74" t="e">
        <v>#N/A</v>
      </c>
      <c r="J242" s="74">
        <v>0.87205504492421504</v>
      </c>
    </row>
    <row r="243" spans="1:10" x14ac:dyDescent="0.3">
      <c r="A243" s="1">
        <v>42050</v>
      </c>
      <c r="B243" s="74">
        <v>2</v>
      </c>
      <c r="C243" s="74">
        <v>1.6666666666666665</v>
      </c>
      <c r="D243" s="74">
        <v>1.75</v>
      </c>
      <c r="E243" s="74">
        <v>0.87849999999999995</v>
      </c>
      <c r="F243" s="74">
        <v>1.1042000000000001</v>
      </c>
      <c r="G243" s="74">
        <v>-0.38856498499935199</v>
      </c>
      <c r="H243" s="74">
        <v>0.85307871059978202</v>
      </c>
      <c r="I243" s="74" t="e">
        <v>#N/A</v>
      </c>
      <c r="J243" s="74">
        <v>0.91520717902946802</v>
      </c>
    </row>
    <row r="244" spans="1:10" x14ac:dyDescent="0.3">
      <c r="A244" s="1">
        <v>42139</v>
      </c>
      <c r="B244" s="74">
        <v>2</v>
      </c>
      <c r="C244" s="74">
        <v>1.625</v>
      </c>
      <c r="D244" s="74">
        <v>1.75</v>
      </c>
      <c r="E244" s="74">
        <v>1.0784</v>
      </c>
      <c r="F244" s="74">
        <v>1.1275999999999999</v>
      </c>
      <c r="G244" s="74">
        <v>6.3203257320063599E-3</v>
      </c>
      <c r="H244" s="74">
        <v>0.94633244125863603</v>
      </c>
      <c r="I244" s="74" t="e">
        <v>#N/A</v>
      </c>
      <c r="J244" s="74">
        <v>0.93818931282627605</v>
      </c>
    </row>
    <row r="245" spans="1:10" x14ac:dyDescent="0.3">
      <c r="A245" s="1">
        <v>42231</v>
      </c>
      <c r="B245" s="74">
        <v>2</v>
      </c>
      <c r="C245" s="74">
        <v>1.5416666666666665</v>
      </c>
      <c r="D245" s="74">
        <v>1.5833333333333335</v>
      </c>
      <c r="E245" s="74">
        <v>1.0445</v>
      </c>
      <c r="F245" s="74">
        <v>1.1541999999999999</v>
      </c>
      <c r="G245" s="74">
        <v>-9.2076081793483588E-2</v>
      </c>
      <c r="H245" s="74">
        <v>0.87414695424442301</v>
      </c>
      <c r="I245" s="74" t="e">
        <v>#N/A</v>
      </c>
      <c r="J245" s="74">
        <v>0.97365456112102</v>
      </c>
    </row>
    <row r="246" spans="1:10" x14ac:dyDescent="0.3">
      <c r="A246" s="1">
        <v>42323</v>
      </c>
      <c r="B246" s="74">
        <v>2</v>
      </c>
      <c r="C246" s="74">
        <v>1.4166666666666665</v>
      </c>
      <c r="D246" s="74">
        <v>1.5</v>
      </c>
      <c r="E246" s="74">
        <v>0.97650000000000003</v>
      </c>
      <c r="F246" s="74">
        <v>1.1853</v>
      </c>
      <c r="G246" s="74">
        <v>-9.6787191278830509E-2</v>
      </c>
      <c r="H246" s="74">
        <v>0.77185538002859699</v>
      </c>
      <c r="I246" s="74">
        <v>0.40128519034350102</v>
      </c>
      <c r="J246" s="74">
        <v>0.89196182562413895</v>
      </c>
    </row>
    <row r="247" spans="1:10" x14ac:dyDescent="0.3">
      <c r="A247" s="1">
        <v>42415</v>
      </c>
      <c r="B247" s="74">
        <v>2</v>
      </c>
      <c r="C247" s="74">
        <v>1.2916666666666665</v>
      </c>
      <c r="D247" s="74">
        <v>1.3333333333333335</v>
      </c>
      <c r="E247" s="74">
        <v>1.1516</v>
      </c>
      <c r="F247" s="74">
        <v>1.2158</v>
      </c>
      <c r="G247" s="74">
        <v>0.18654676050525776</v>
      </c>
      <c r="H247" s="74">
        <v>0.87589287376064495</v>
      </c>
      <c r="I247" s="74">
        <v>0.46376534045192502</v>
      </c>
      <c r="J247" s="74">
        <v>1.06418350629723</v>
      </c>
    </row>
    <row r="248" spans="1:10" x14ac:dyDescent="0.3">
      <c r="A248" s="1">
        <v>42505</v>
      </c>
      <c r="B248" s="74">
        <v>2</v>
      </c>
      <c r="C248" s="74">
        <v>1.1666666666666665</v>
      </c>
      <c r="D248" s="74">
        <v>1.0833333333333335</v>
      </c>
      <c r="E248" s="74">
        <v>1.2516</v>
      </c>
      <c r="F248" s="74">
        <v>1.2490000000000001</v>
      </c>
      <c r="G248" s="74">
        <v>0.18229999999999999</v>
      </c>
      <c r="H248" s="74">
        <v>0.90282854970557203</v>
      </c>
      <c r="I248" s="74">
        <v>0.42496066557275403</v>
      </c>
      <c r="J248" s="74">
        <v>0.96326247288339395</v>
      </c>
    </row>
    <row r="249" spans="1:10" x14ac:dyDescent="0.3">
      <c r="A249" s="1">
        <v>42597</v>
      </c>
      <c r="B249" s="74">
        <v>2</v>
      </c>
      <c r="C249" s="74">
        <v>0.95833333333333348</v>
      </c>
      <c r="D249" s="74">
        <v>0.91666666666666652</v>
      </c>
      <c r="E249" s="74">
        <v>1.2789999999999999</v>
      </c>
      <c r="F249" s="74">
        <v>1.2799</v>
      </c>
      <c r="G249" s="74">
        <v>0.216</v>
      </c>
      <c r="H249" s="74">
        <v>0.93813750231795501</v>
      </c>
      <c r="I249" s="74">
        <v>0.45568395060705602</v>
      </c>
      <c r="J249" s="74">
        <v>1.10692226174061</v>
      </c>
    </row>
    <row r="250" spans="1:10" x14ac:dyDescent="0.3">
      <c r="A250" s="1">
        <v>42689</v>
      </c>
      <c r="B250" s="74">
        <v>2</v>
      </c>
      <c r="C250" s="74">
        <v>0.875</v>
      </c>
      <c r="D250" s="74">
        <v>0.95833333333333348</v>
      </c>
      <c r="E250" s="74">
        <v>1.2330000000000001</v>
      </c>
      <c r="F250" s="74">
        <v>1.3116000000000001</v>
      </c>
      <c r="G250" s="74">
        <v>2.6700000000000002E-2</v>
      </c>
      <c r="H250" s="74">
        <v>0.89924314753882495</v>
      </c>
      <c r="I250" s="74">
        <v>0.35540214831029598</v>
      </c>
      <c r="J250" s="74">
        <v>1.0033067360446399</v>
      </c>
    </row>
    <row r="251" spans="1:10" x14ac:dyDescent="0.3">
      <c r="A251" s="1">
        <v>42781</v>
      </c>
      <c r="B251" s="74">
        <v>2</v>
      </c>
      <c r="C251" s="74">
        <v>0.875</v>
      </c>
      <c r="D251" s="74">
        <v>1</v>
      </c>
      <c r="E251" s="74">
        <v>1.2693000000000001</v>
      </c>
      <c r="F251" s="74">
        <v>1.3444</v>
      </c>
      <c r="G251" s="74">
        <v>5.5599999999999997E-2</v>
      </c>
      <c r="H251" s="74">
        <v>0.91575629461937302</v>
      </c>
      <c r="I251" s="74">
        <v>0.43482274310052599</v>
      </c>
      <c r="J251" s="74">
        <v>1.0996498044133201</v>
      </c>
    </row>
    <row r="252" spans="1:10" x14ac:dyDescent="0.3">
      <c r="A252" s="1">
        <v>42870</v>
      </c>
      <c r="B252" s="74">
        <v>2</v>
      </c>
      <c r="C252" s="74">
        <v>0.875</v>
      </c>
      <c r="D252" s="74">
        <v>1</v>
      </c>
      <c r="E252" s="74">
        <v>1.1859999999999999</v>
      </c>
      <c r="F252" s="74">
        <v>1.3766</v>
      </c>
      <c r="G252" s="74">
        <v>-0.21560000000000001</v>
      </c>
      <c r="H252" s="74">
        <v>0.86600026291488197</v>
      </c>
      <c r="I252" s="74">
        <v>0.27288694724041401</v>
      </c>
      <c r="J252" s="74">
        <v>1.2255920446195701</v>
      </c>
    </row>
    <row r="253" spans="1:10" x14ac:dyDescent="0.3">
      <c r="A253" s="1">
        <v>42962</v>
      </c>
      <c r="B253" s="74">
        <v>2</v>
      </c>
      <c r="C253" s="74">
        <v>0.79166666666666652</v>
      </c>
      <c r="D253" s="74">
        <v>0.83333333333333348</v>
      </c>
      <c r="E253" s="74">
        <v>1.2234</v>
      </c>
      <c r="F253" s="74">
        <v>1.4049</v>
      </c>
      <c r="G253" s="74">
        <v>-8.6300000000000002E-2</v>
      </c>
      <c r="H253" s="74">
        <v>0.89763384526836698</v>
      </c>
      <c r="I253" s="74">
        <v>0.34764612173875897</v>
      </c>
      <c r="J253" s="74">
        <v>1.35796528686699</v>
      </c>
    </row>
    <row r="254" spans="1:10" x14ac:dyDescent="0.3">
      <c r="A254" s="1">
        <v>43054</v>
      </c>
      <c r="B254" s="74">
        <v>2</v>
      </c>
      <c r="C254" s="74">
        <v>0.83333333333333348</v>
      </c>
      <c r="D254" s="74">
        <v>0.75</v>
      </c>
      <c r="E254" s="74">
        <v>1.4186000000000001</v>
      </c>
      <c r="F254" s="74">
        <v>1.4260999999999999</v>
      </c>
      <c r="G254" s="74">
        <v>4.9399999999999999E-2</v>
      </c>
      <c r="H254" s="74">
        <v>1.08104722355073</v>
      </c>
      <c r="I254" s="74">
        <v>0.44787165856493599</v>
      </c>
      <c r="J254" s="74">
        <v>1.4016190774239901</v>
      </c>
    </row>
    <row r="255" spans="1:10" x14ac:dyDescent="0.3">
      <c r="A255" s="1">
        <v>43146</v>
      </c>
      <c r="B255" s="74">
        <v>2</v>
      </c>
      <c r="C255" s="74">
        <v>0.875</v>
      </c>
      <c r="D255" s="74">
        <v>0.83333333333333348</v>
      </c>
      <c r="E255" s="74">
        <v>1.5618000000000001</v>
      </c>
      <c r="F255" s="74">
        <v>1.4452</v>
      </c>
      <c r="G255" s="74">
        <v>0.13669999999999999</v>
      </c>
      <c r="H255" s="74">
        <v>1.21241587178971</v>
      </c>
      <c r="I255" s="74">
        <v>0.566787196327319</v>
      </c>
      <c r="J255" s="74">
        <v>1.52149625109149</v>
      </c>
    </row>
    <row r="256" spans="1:10" x14ac:dyDescent="0.3">
      <c r="A256" s="1">
        <v>43235</v>
      </c>
      <c r="B256" s="74">
        <v>2</v>
      </c>
      <c r="C256" s="74">
        <v>0.875</v>
      </c>
      <c r="D256" s="74">
        <v>0.875</v>
      </c>
      <c r="E256" s="74">
        <v>1.5512999999999999</v>
      </c>
      <c r="F256" s="74">
        <v>1.4648000000000001</v>
      </c>
      <c r="G256" s="74">
        <v>0.86529999999999996</v>
      </c>
      <c r="H256" s="74">
        <v>1.1863654883578101</v>
      </c>
      <c r="I256" s="74">
        <v>0.61293683341620997</v>
      </c>
      <c r="J256" s="74">
        <v>1.57587359627067</v>
      </c>
    </row>
    <row r="257" spans="1:26" x14ac:dyDescent="0.3">
      <c r="A257" s="1">
        <v>43327</v>
      </c>
      <c r="B257" s="74">
        <v>2</v>
      </c>
      <c r="C257" s="74">
        <v>0.875</v>
      </c>
      <c r="D257" s="74">
        <v>0.95833333333333348</v>
      </c>
      <c r="E257" s="74">
        <v>1.4834000000000001</v>
      </c>
      <c r="F257" s="74">
        <v>1.4830000000000001</v>
      </c>
      <c r="G257" s="74">
        <v>0.82110000000000005</v>
      </c>
      <c r="H257" s="74">
        <v>1.1177726446423</v>
      </c>
      <c r="I257" s="74">
        <v>0.55934517599537303</v>
      </c>
      <c r="J257" s="74">
        <v>1.43416725384351</v>
      </c>
    </row>
    <row r="258" spans="1:26" x14ac:dyDescent="0.3">
      <c r="A258" s="1">
        <v>43419</v>
      </c>
      <c r="B258" s="74">
        <v>2</v>
      </c>
      <c r="C258" s="74">
        <v>0.79166666666666652</v>
      </c>
      <c r="D258" s="74">
        <v>0.83333333333333348</v>
      </c>
      <c r="E258" s="74">
        <v>1.4549000000000001</v>
      </c>
      <c r="F258" s="74">
        <v>1.5044999999999999</v>
      </c>
      <c r="G258" s="74">
        <v>0.81120000000000003</v>
      </c>
      <c r="H258" s="74">
        <v>1.0609656628670601</v>
      </c>
      <c r="I258" s="74">
        <v>0.56408992303013505</v>
      </c>
      <c r="J258" s="74">
        <v>1.46855221524267</v>
      </c>
    </row>
    <row r="259" spans="1:26" x14ac:dyDescent="0.3">
      <c r="A259" s="1">
        <v>43511</v>
      </c>
      <c r="B259" s="74">
        <v>2</v>
      </c>
      <c r="C259" s="74">
        <v>0.75</v>
      </c>
      <c r="D259" s="74">
        <v>0.75</v>
      </c>
      <c r="E259" s="74">
        <v>1.4965999999999999</v>
      </c>
      <c r="F259" s="74">
        <v>1.5217000000000001</v>
      </c>
      <c r="G259" s="74">
        <v>0.64929999999999999</v>
      </c>
      <c r="H259" s="74">
        <v>1.0777835514515399</v>
      </c>
      <c r="I259" s="74">
        <v>0.41988018471627497</v>
      </c>
      <c r="J259" s="74">
        <v>1.5810075314563401</v>
      </c>
    </row>
    <row r="260" spans="1:26" x14ac:dyDescent="0.3">
      <c r="A260" s="1">
        <v>43600</v>
      </c>
      <c r="B260" s="74">
        <v>2</v>
      </c>
      <c r="C260" s="74">
        <v>0.75</v>
      </c>
      <c r="D260" s="74">
        <v>0.58333333333333348</v>
      </c>
      <c r="E260" s="74">
        <v>1.6229</v>
      </c>
      <c r="F260" s="74">
        <v>1.5325</v>
      </c>
      <c r="G260" s="74">
        <v>0.82750000000000001</v>
      </c>
      <c r="H260" s="74">
        <v>1.16436003012989</v>
      </c>
      <c r="I260" s="74">
        <v>0.50839895350294195</v>
      </c>
      <c r="J260" s="74">
        <v>1.66818468570171</v>
      </c>
      <c r="V260" s="4"/>
      <c r="W260" s="4"/>
    </row>
    <row r="261" spans="1:26" x14ac:dyDescent="0.3">
      <c r="A261" s="1">
        <v>43692</v>
      </c>
      <c r="B261" s="74">
        <v>2</v>
      </c>
      <c r="C261" s="74">
        <v>0.66666666666666652</v>
      </c>
      <c r="D261" s="74">
        <v>0.5</v>
      </c>
      <c r="E261" s="74">
        <v>1.7319</v>
      </c>
      <c r="F261" s="74">
        <v>1.5346</v>
      </c>
      <c r="G261" s="74">
        <v>0.93899999999999995</v>
      </c>
      <c r="H261" s="74">
        <v>1.2890630573103099</v>
      </c>
      <c r="I261" s="74">
        <v>0.61302084688823699</v>
      </c>
      <c r="J261" s="74">
        <v>1.60017255652718</v>
      </c>
      <c r="V261" s="4"/>
      <c r="W261" s="4"/>
    </row>
    <row r="262" spans="1:26" x14ac:dyDescent="0.3">
      <c r="A262" s="1">
        <v>43784</v>
      </c>
      <c r="B262" s="74">
        <v>2</v>
      </c>
      <c r="C262" s="74">
        <v>0.58333333333333348</v>
      </c>
      <c r="D262" s="74">
        <v>0.5</v>
      </c>
      <c r="E262" s="74">
        <v>1.7387999999999999</v>
      </c>
      <c r="F262" s="74">
        <v>1.536</v>
      </c>
      <c r="G262" s="74">
        <v>0.80200000000000005</v>
      </c>
      <c r="H262" s="74">
        <v>1.2728607056665</v>
      </c>
      <c r="I262" s="74">
        <v>0.48740449756745402</v>
      </c>
      <c r="J262" s="74">
        <v>1.24859966990797</v>
      </c>
      <c r="V262" s="4"/>
      <c r="W262" s="4"/>
    </row>
    <row r="263" spans="1:26" x14ac:dyDescent="0.3">
      <c r="A263" s="1">
        <v>43876</v>
      </c>
      <c r="B263" s="74">
        <v>2</v>
      </c>
      <c r="C263" s="74">
        <v>0.5</v>
      </c>
      <c r="D263" s="74">
        <v>0.5</v>
      </c>
      <c r="E263" s="74">
        <v>1.7196</v>
      </c>
      <c r="F263" s="74">
        <v>1.5408999999999999</v>
      </c>
      <c r="G263" s="74">
        <v>0.84030000000000005</v>
      </c>
      <c r="H263" s="74">
        <v>1.2979082644775599</v>
      </c>
      <c r="I263" s="74">
        <v>0.532342449934603</v>
      </c>
      <c r="J263" s="74">
        <v>1.09183721112155</v>
      </c>
      <c r="V263" s="4"/>
      <c r="W263" s="4"/>
    </row>
    <row r="264" spans="1:26" x14ac:dyDescent="0.3">
      <c r="A264" s="1">
        <v>43966</v>
      </c>
      <c r="B264" s="74">
        <v>2</v>
      </c>
      <c r="C264" s="74">
        <v>0.40625</v>
      </c>
      <c r="D264" s="74">
        <v>0.5</v>
      </c>
      <c r="E264" s="74">
        <v>1.6855</v>
      </c>
      <c r="F264" s="74">
        <v>1.5472999999999999</v>
      </c>
      <c r="G264" s="74">
        <v>0.36080000000000001</v>
      </c>
      <c r="H264" s="74">
        <v>1.2651833374931101</v>
      </c>
      <c r="I264" s="74">
        <v>2.9254316843366501E-2</v>
      </c>
      <c r="J264" s="74">
        <v>-0.12886157833885201</v>
      </c>
      <c r="V264" s="4"/>
      <c r="W264" s="4"/>
    </row>
    <row r="265" spans="1:26" x14ac:dyDescent="0.3">
      <c r="A265" s="1">
        <v>44058</v>
      </c>
      <c r="B265" s="74">
        <v>2</v>
      </c>
      <c r="C265" s="74">
        <v>0.375</v>
      </c>
      <c r="D265" s="74">
        <v>0.5</v>
      </c>
      <c r="E265" s="74">
        <v>1.7464</v>
      </c>
      <c r="F265" s="74">
        <v>1.5501</v>
      </c>
      <c r="G265" s="74">
        <v>1.3292999999999999</v>
      </c>
      <c r="H265" s="74">
        <v>1.3340800812639999</v>
      </c>
      <c r="I265" s="74">
        <v>1.3340800812639999</v>
      </c>
      <c r="J265" s="74">
        <v>1.9691464508288301</v>
      </c>
      <c r="V265" s="4"/>
      <c r="W265" s="4"/>
      <c r="X265" s="4"/>
      <c r="Y265" s="4"/>
      <c r="Z265" s="4"/>
    </row>
    <row r="266" spans="1:26" x14ac:dyDescent="0.3">
      <c r="A266" s="1">
        <v>44150</v>
      </c>
      <c r="B266" s="74">
        <v>2</v>
      </c>
      <c r="C266" s="74">
        <v>0.375</v>
      </c>
      <c r="D266" s="74">
        <v>0.5</v>
      </c>
      <c r="E266" s="74">
        <v>1.7302999999999999</v>
      </c>
      <c r="F266" s="74">
        <v>1.5538000000000001</v>
      </c>
      <c r="G266" s="74">
        <v>1.3036000000000001</v>
      </c>
      <c r="H266" s="74">
        <v>1.3143100294360199</v>
      </c>
      <c r="I266" s="74">
        <v>1.3143100294360199</v>
      </c>
      <c r="J266" s="74">
        <v>1.4803185705175901</v>
      </c>
      <c r="V266" s="62"/>
      <c r="W266" s="62"/>
      <c r="X266" s="4"/>
      <c r="Y266" s="4"/>
      <c r="Z266" s="4"/>
    </row>
    <row r="267" spans="1:26" x14ac:dyDescent="0.3">
      <c r="A267" s="1">
        <v>44242</v>
      </c>
      <c r="B267" s="74">
        <v>2</v>
      </c>
      <c r="C267" s="74">
        <v>0.375</v>
      </c>
      <c r="D267" s="74">
        <v>0.5</v>
      </c>
      <c r="E267" s="74">
        <v>1.8688</v>
      </c>
      <c r="F267" s="74">
        <v>1.5537000000000001</v>
      </c>
      <c r="G267" s="74">
        <v>1.4500999999999999</v>
      </c>
      <c r="H267" s="74">
        <v>1.44908819983452</v>
      </c>
      <c r="I267" s="74">
        <v>1.44908819983452</v>
      </c>
      <c r="J267" s="74">
        <v>1.40591979351014</v>
      </c>
      <c r="V267" s="62"/>
      <c r="W267" s="62"/>
      <c r="X267" s="4"/>
      <c r="Y267" s="4"/>
      <c r="Z267" s="4"/>
    </row>
    <row r="268" spans="1:26" x14ac:dyDescent="0.3">
      <c r="A268" s="1">
        <v>44331</v>
      </c>
      <c r="B268" s="74">
        <v>2</v>
      </c>
      <c r="C268" s="74">
        <v>0.375</v>
      </c>
      <c r="D268" s="74">
        <v>0.5</v>
      </c>
      <c r="E268" s="74">
        <v>1.9947999999999999</v>
      </c>
      <c r="F268" s="74">
        <v>1.5536000000000001</v>
      </c>
      <c r="G268" s="74">
        <v>1.5971</v>
      </c>
      <c r="H268" s="74">
        <v>1.5198055099889001</v>
      </c>
      <c r="I268" s="74">
        <v>1.5198055099889001</v>
      </c>
      <c r="J268" s="74">
        <v>1.6010749270854101</v>
      </c>
      <c r="V268" s="74"/>
      <c r="W268" s="62"/>
      <c r="X268" s="4"/>
      <c r="Y268" s="4"/>
      <c r="Z268" s="4"/>
    </row>
    <row r="269" spans="1:26" x14ac:dyDescent="0.3">
      <c r="A269" s="1">
        <v>44423</v>
      </c>
      <c r="B269" s="74">
        <v>2</v>
      </c>
      <c r="C269" s="74">
        <v>0.375</v>
      </c>
      <c r="D269" s="74">
        <v>0.5</v>
      </c>
      <c r="E269" s="74">
        <v>1.9817</v>
      </c>
      <c r="F269" s="74">
        <v>1.5537000000000001</v>
      </c>
      <c r="G269" s="74">
        <v>1.5571999999999999</v>
      </c>
      <c r="H269" s="74">
        <v>1.47308228927666</v>
      </c>
      <c r="I269" s="74">
        <v>1.47308228927666</v>
      </c>
      <c r="J269" s="74">
        <v>1.1422360510293901</v>
      </c>
      <c r="V269" s="74"/>
      <c r="W269" s="62"/>
      <c r="X269" s="4"/>
      <c r="Y269" s="4"/>
      <c r="Z269" s="4"/>
    </row>
    <row r="270" spans="1:26" x14ac:dyDescent="0.3">
      <c r="A270" s="1">
        <v>44515</v>
      </c>
      <c r="B270" s="74">
        <v>2</v>
      </c>
      <c r="C270" s="74">
        <v>0.375</v>
      </c>
      <c r="D270" s="74">
        <v>0.5</v>
      </c>
      <c r="E270" s="74">
        <v>2.2582</v>
      </c>
      <c r="F270" s="74">
        <v>1.5434000000000001</v>
      </c>
      <c r="G270" s="74">
        <v>1.7929999999999999</v>
      </c>
      <c r="H270" s="74">
        <v>1.73083644495028</v>
      </c>
      <c r="I270" s="74">
        <v>1.73083644495028</v>
      </c>
      <c r="J270" s="74">
        <v>1.3499872982308501</v>
      </c>
      <c r="V270" s="74"/>
      <c r="W270" s="62"/>
      <c r="X270" s="4"/>
      <c r="Y270" s="4"/>
      <c r="Z270" s="4"/>
    </row>
    <row r="271" spans="1:26" x14ac:dyDescent="0.3">
      <c r="A271" s="1">
        <v>44607</v>
      </c>
      <c r="B271" s="74">
        <v>2</v>
      </c>
      <c r="C271" s="74">
        <v>0.375</v>
      </c>
      <c r="D271" s="74">
        <v>0.41666666666666652</v>
      </c>
      <c r="E271" s="74">
        <v>1.9785999999999999</v>
      </c>
      <c r="F271" s="74">
        <v>1.5497000000000001</v>
      </c>
      <c r="G271" s="74">
        <v>1.4164000000000001</v>
      </c>
      <c r="H271" s="74">
        <v>1.45246851586412</v>
      </c>
      <c r="I271" s="74">
        <v>1.45246851586412</v>
      </c>
      <c r="J271" s="74">
        <v>1.0662568146373199</v>
      </c>
      <c r="V271" s="74"/>
      <c r="W271" s="62"/>
      <c r="X271" s="4"/>
      <c r="Y271" s="4"/>
      <c r="Z271" s="4"/>
    </row>
    <row r="272" spans="1:26" x14ac:dyDescent="0.3">
      <c r="A272" s="1">
        <v>44696</v>
      </c>
      <c r="B272" s="74">
        <v>2</v>
      </c>
      <c r="C272" s="74">
        <v>0.375</v>
      </c>
      <c r="D272" s="74">
        <v>0.45833333333333348</v>
      </c>
      <c r="E272" s="74">
        <v>1.6440999999999999</v>
      </c>
      <c r="F272" s="74">
        <v>1.5669</v>
      </c>
      <c r="G272" s="74">
        <v>1.0570999999999999</v>
      </c>
      <c r="H272" s="74">
        <v>1.22852806086633</v>
      </c>
      <c r="I272" s="74">
        <v>1.22852806086633</v>
      </c>
      <c r="J272" s="74">
        <v>1.2736973839552499</v>
      </c>
      <c r="V272" s="74"/>
      <c r="W272" s="62"/>
    </row>
    <row r="273" spans="1:22" x14ac:dyDescent="0.3">
      <c r="A273" s="1">
        <v>44788</v>
      </c>
      <c r="B273" s="74">
        <v>2</v>
      </c>
      <c r="C273" s="74">
        <v>0.375</v>
      </c>
      <c r="D273" s="74">
        <v>0.5</v>
      </c>
      <c r="E273" s="74">
        <v>1.7877000000000001</v>
      </c>
      <c r="F273" s="74">
        <v>1.5790999999999999</v>
      </c>
      <c r="G273" s="74">
        <v>1.2495000000000001</v>
      </c>
      <c r="H273" s="74">
        <v>1.3178927300523999</v>
      </c>
      <c r="I273" s="74">
        <v>1.3178927300523999</v>
      </c>
      <c r="J273" s="74">
        <v>1.8760286768596599</v>
      </c>
      <c r="N273" s="83"/>
      <c r="P273" s="83"/>
      <c r="Q273" s="83"/>
      <c r="R273" s="83"/>
      <c r="S273" s="83"/>
      <c r="T273" s="83"/>
      <c r="U273" s="83"/>
      <c r="V273" s="83"/>
    </row>
    <row r="274" spans="1:22" x14ac:dyDescent="0.3">
      <c r="A274" s="1">
        <v>44880</v>
      </c>
      <c r="B274" s="74">
        <v>2</v>
      </c>
      <c r="C274" s="74">
        <v>0.375</v>
      </c>
      <c r="D274" s="74">
        <v>0.5</v>
      </c>
      <c r="E274" s="74">
        <v>1.7214</v>
      </c>
      <c r="F274" s="74">
        <v>1.5942000000000001</v>
      </c>
      <c r="G274" s="74">
        <v>1.2170000000000001</v>
      </c>
      <c r="H274" s="74">
        <v>1.25354498385876</v>
      </c>
      <c r="I274" s="74">
        <v>1.25354498385876</v>
      </c>
      <c r="J274" s="74">
        <v>2.0566746161871099</v>
      </c>
      <c r="M274" s="74"/>
      <c r="N274" s="74"/>
      <c r="P274" s="74"/>
      <c r="Q274" s="74"/>
      <c r="R274" s="74"/>
      <c r="S274" s="74"/>
      <c r="T274" s="74"/>
      <c r="U274" s="74"/>
      <c r="V274" s="83"/>
    </row>
    <row r="275" spans="1:22" x14ac:dyDescent="0.3">
      <c r="A275" s="1">
        <v>44972</v>
      </c>
      <c r="B275" s="74">
        <v>2</v>
      </c>
      <c r="C275" s="74">
        <v>0.45833333333333348</v>
      </c>
      <c r="D275" s="74">
        <v>0.5</v>
      </c>
      <c r="E275" s="74">
        <v>1.7087000000000001</v>
      </c>
      <c r="F275" s="74">
        <v>1.6101000000000001</v>
      </c>
      <c r="G275" s="74">
        <v>1.2539</v>
      </c>
      <c r="H275" s="74">
        <v>1.20983014168103</v>
      </c>
      <c r="I275" s="74">
        <v>0.57651465700954696</v>
      </c>
      <c r="J275" s="74">
        <v>2.1034215750626699</v>
      </c>
      <c r="M275" s="74"/>
      <c r="N275" s="74"/>
      <c r="P275" s="74"/>
      <c r="Q275" s="74"/>
      <c r="R275" s="74"/>
      <c r="S275" s="74"/>
      <c r="T275" s="74"/>
      <c r="U275" s="74"/>
      <c r="V275" s="83"/>
    </row>
    <row r="276" spans="1:22" x14ac:dyDescent="0.3">
      <c r="A276" s="1">
        <v>45061</v>
      </c>
      <c r="B276" s="74">
        <v>2</v>
      </c>
      <c r="C276" s="74">
        <v>0.58333333333333348</v>
      </c>
      <c r="D276" s="74">
        <v>0.5</v>
      </c>
      <c r="E276" s="74">
        <v>1.6168</v>
      </c>
      <c r="F276" s="74">
        <v>1.6263000000000001</v>
      </c>
      <c r="G276" s="74">
        <v>1.1378999999999999</v>
      </c>
      <c r="H276" s="74">
        <v>1.09116048792038</v>
      </c>
      <c r="I276" s="74">
        <v>0.56881999999999999</v>
      </c>
      <c r="J276" s="74">
        <v>2.1588642568923699</v>
      </c>
      <c r="M276" s="74"/>
      <c r="N276" s="74"/>
      <c r="P276" s="74"/>
      <c r="Q276" s="74"/>
      <c r="R276" s="74"/>
      <c r="S276" s="74"/>
      <c r="T276" s="74"/>
      <c r="U276" s="74"/>
      <c r="V276" s="83"/>
    </row>
    <row r="277" spans="1:22" x14ac:dyDescent="0.3">
      <c r="A277" s="1">
        <v>45153</v>
      </c>
      <c r="B277" s="74">
        <v>2</v>
      </c>
      <c r="C277" s="74">
        <v>0.79166666666666652</v>
      </c>
      <c r="D277" s="74">
        <v>0.5</v>
      </c>
      <c r="E277" s="74">
        <v>1.4836</v>
      </c>
      <c r="F277" s="74">
        <v>1.6355999999999999</v>
      </c>
      <c r="G277" s="74">
        <v>1.1879999999999999</v>
      </c>
      <c r="H277" s="74">
        <v>1.03344704603592</v>
      </c>
      <c r="I277" s="74">
        <v>0.879987529284741</v>
      </c>
      <c r="J277" s="74">
        <v>2.0641241711261</v>
      </c>
      <c r="M277" s="74"/>
      <c r="N277" s="74"/>
      <c r="P277" s="74"/>
      <c r="Q277" s="74"/>
      <c r="R277" s="74"/>
      <c r="S277" s="74"/>
      <c r="T277" s="74"/>
      <c r="U277" s="74"/>
      <c r="V277" s="83"/>
    </row>
    <row r="278" spans="1:22" x14ac:dyDescent="0.3">
      <c r="A278" s="1">
        <v>45245</v>
      </c>
      <c r="B278" s="74">
        <v>2</v>
      </c>
      <c r="C278" s="74">
        <v>0.79166666666666652</v>
      </c>
      <c r="D278" s="74">
        <v>0.5</v>
      </c>
      <c r="E278" s="74">
        <v>1.3631</v>
      </c>
      <c r="F278" s="74">
        <v>1.6428</v>
      </c>
      <c r="G278" s="74">
        <v>1.1195999999999999</v>
      </c>
      <c r="H278" s="74">
        <v>0.93610420876735301</v>
      </c>
      <c r="I278" s="74">
        <v>0.73267079416331105</v>
      </c>
      <c r="J278" s="74">
        <v>2.07158034464838</v>
      </c>
      <c r="M278" s="74"/>
      <c r="N278" s="74"/>
      <c r="P278" s="74"/>
      <c r="Q278" s="74"/>
      <c r="R278" s="74"/>
      <c r="S278" s="74"/>
      <c r="T278" s="74"/>
      <c r="U278" s="74"/>
      <c r="V278" s="83"/>
    </row>
    <row r="279" spans="1:22" x14ac:dyDescent="0.3">
      <c r="A279" s="1">
        <v>45337</v>
      </c>
      <c r="B279" s="74">
        <v>2</v>
      </c>
      <c r="C279" s="74">
        <v>0.79166666666666652</v>
      </c>
      <c r="D279" s="74">
        <v>0.54166666666666652</v>
      </c>
      <c r="E279" s="74">
        <v>1.4386000000000001</v>
      </c>
      <c r="F279" s="74">
        <v>1.6529</v>
      </c>
      <c r="G279" s="74">
        <v>1.1797</v>
      </c>
      <c r="H279" s="74">
        <v>0.92779202450501597</v>
      </c>
      <c r="I279" s="74">
        <v>0.699673394143556</v>
      </c>
      <c r="J279" s="74">
        <v>2.1527255323074601</v>
      </c>
      <c r="M279" s="74"/>
      <c r="N279" s="74"/>
      <c r="P279" s="74"/>
      <c r="Q279" s="74"/>
      <c r="R279" s="74"/>
      <c r="S279" s="74"/>
      <c r="T279" s="74"/>
      <c r="U279" s="74"/>
      <c r="V279" s="83"/>
    </row>
    <row r="280" spans="1:22" x14ac:dyDescent="0.3">
      <c r="A280" s="1">
        <v>45427</v>
      </c>
      <c r="B280" s="74">
        <v>2</v>
      </c>
      <c r="C280" s="74">
        <v>0.9375</v>
      </c>
      <c r="D280" s="74">
        <v>0.6875</v>
      </c>
      <c r="E280" s="74">
        <v>1.4466000000000001</v>
      </c>
      <c r="F280" s="74">
        <v>1.6564000000000001</v>
      </c>
      <c r="G280" s="74">
        <v>1.216</v>
      </c>
      <c r="H280" s="74">
        <v>0.93695928461804301</v>
      </c>
      <c r="I280" s="74">
        <v>0.74149620000000005</v>
      </c>
      <c r="J280" s="74">
        <v>2.2408492573105998</v>
      </c>
      <c r="M280" s="74"/>
      <c r="N280" s="74"/>
      <c r="P280" s="74"/>
      <c r="Q280" s="74"/>
      <c r="R280" s="74"/>
      <c r="S280" s="74"/>
      <c r="T280" s="74"/>
      <c r="U280" s="74"/>
      <c r="V280" s="83"/>
    </row>
    <row r="281" spans="1:22" x14ac:dyDescent="0.3">
      <c r="A281" s="1">
        <v>45519</v>
      </c>
      <c r="B281" s="74">
        <v>2</v>
      </c>
      <c r="C281" s="74">
        <v>1</v>
      </c>
      <c r="D281" s="74">
        <v>0.83333333333333348</v>
      </c>
      <c r="E281" s="74">
        <v>1.3995</v>
      </c>
      <c r="F281" s="74">
        <v>1.6572</v>
      </c>
      <c r="G281" s="74">
        <v>1.2579</v>
      </c>
      <c r="H281" s="74">
        <v>0.91507957002088103</v>
      </c>
      <c r="I281" s="74">
        <v>0.77397650531512396</v>
      </c>
      <c r="J281" s="74">
        <v>2.1498327087018998</v>
      </c>
      <c r="M281" s="74"/>
      <c r="N281" s="74"/>
      <c r="P281" s="74"/>
      <c r="Q281" s="74"/>
      <c r="R281" s="74"/>
      <c r="S281" s="74"/>
      <c r="T281" s="74"/>
      <c r="U281" s="74"/>
      <c r="V281" s="83"/>
    </row>
    <row r="282" spans="1:22" x14ac:dyDescent="0.3">
      <c r="A282" s="1">
        <v>45611</v>
      </c>
      <c r="B282" s="74">
        <v>2</v>
      </c>
      <c r="C282" s="74">
        <v>1.125</v>
      </c>
      <c r="D282" s="74">
        <v>0.95833333333333348</v>
      </c>
      <c r="E282" s="74">
        <v>1.3764000000000001</v>
      </c>
      <c r="F282" s="74">
        <v>1.6601999999999999</v>
      </c>
      <c r="G282" s="74">
        <v>1.3092999999999999</v>
      </c>
      <c r="H282" s="74">
        <v>0.87030749778529204</v>
      </c>
      <c r="I282" s="74">
        <v>0.79523066318385605</v>
      </c>
      <c r="J282" s="74">
        <v>1.7969278330215499</v>
      </c>
      <c r="N282" s="83"/>
      <c r="P282" s="83"/>
      <c r="Q282" s="83"/>
      <c r="R282" s="83"/>
      <c r="S282" s="83"/>
      <c r="T282" s="83"/>
      <c r="U282" s="83"/>
      <c r="V282" s="83"/>
    </row>
    <row r="283" spans="1:22" x14ac:dyDescent="0.3">
      <c r="A283" s="1">
        <v>45703</v>
      </c>
      <c r="B283" s="74">
        <v>2</v>
      </c>
      <c r="C283" s="74">
        <v>1.1458333333333335</v>
      </c>
      <c r="D283" s="74">
        <v>1</v>
      </c>
      <c r="E283" s="74">
        <v>1.3562000000000001</v>
      </c>
      <c r="F283" s="74">
        <v>1.6672</v>
      </c>
      <c r="G283" s="74">
        <v>1.3703000000000001</v>
      </c>
      <c r="H283" s="74">
        <v>0.79300236741612096</v>
      </c>
      <c r="I283" s="74">
        <v>0.78427293178161905</v>
      </c>
      <c r="J283" s="74">
        <v>1.7507395731803099</v>
      </c>
      <c r="N283" s="83"/>
      <c r="P283" s="83"/>
      <c r="Q283" s="83"/>
      <c r="R283" s="83"/>
      <c r="S283" s="83"/>
      <c r="T283" s="83"/>
      <c r="U283" s="83"/>
      <c r="V283" s="83"/>
    </row>
    <row r="284" spans="1:22" x14ac:dyDescent="0.3">
      <c r="A284" s="1">
        <v>45792</v>
      </c>
      <c r="B284" s="74">
        <v>2</v>
      </c>
      <c r="C284" s="74">
        <v>1.125</v>
      </c>
      <c r="D284" s="74">
        <v>1</v>
      </c>
      <c r="E284" s="74">
        <v>1.4482999999999999</v>
      </c>
      <c r="F284" s="74">
        <v>1.665</v>
      </c>
      <c r="G284" s="74">
        <v>1.37300053284102</v>
      </c>
      <c r="H284" s="74">
        <v>0.90580394004998299</v>
      </c>
      <c r="I284" s="74">
        <v>0.83983802526122697</v>
      </c>
      <c r="J284" s="74">
        <v>2.0217637689713301</v>
      </c>
      <c r="N284" s="83"/>
      <c r="P284" s="83"/>
      <c r="Q284" s="83"/>
      <c r="R284" s="83"/>
      <c r="S284" s="83"/>
      <c r="T284" s="83"/>
      <c r="U284" s="83"/>
      <c r="V284" s="83"/>
    </row>
    <row r="285" spans="1:22" x14ac:dyDescent="0.3">
      <c r="A285" s="1">
        <v>45884</v>
      </c>
      <c r="B285" s="74">
        <v>2</v>
      </c>
      <c r="C285" s="74">
        <v>1.125</v>
      </c>
      <c r="D285" s="74">
        <v>1</v>
      </c>
      <c r="E285" s="74">
        <v>1.6241000000000001</v>
      </c>
      <c r="F285" s="74">
        <v>1.6568000000000001</v>
      </c>
      <c r="G285" s="74">
        <v>1.5627</v>
      </c>
      <c r="H285" s="74">
        <v>1.0528749825119399</v>
      </c>
      <c r="I285" s="74">
        <v>1.0835401670506799</v>
      </c>
      <c r="J285" s="74">
        <v>1.9751154200747301</v>
      </c>
    </row>
    <row r="286" spans="1:22" x14ac:dyDescent="0.3">
      <c r="A286" s="1">
        <v>45976</v>
      </c>
      <c r="B286" s="74">
        <v>2</v>
      </c>
      <c r="C286" s="74">
        <v>1.125</v>
      </c>
      <c r="D286" s="74">
        <v>1</v>
      </c>
      <c r="E286" s="74">
        <v>1.4701</v>
      </c>
      <c r="F286" s="74">
        <v>1.6549</v>
      </c>
      <c r="G286" s="74">
        <v>1.4570000000000001</v>
      </c>
      <c r="H286" s="74">
        <v>0.88892228932170303</v>
      </c>
      <c r="I286" s="74">
        <v>0.92366889570006605</v>
      </c>
      <c r="J286" s="74">
        <v>1.6954809206697401</v>
      </c>
    </row>
    <row r="287" spans="1:22" x14ac:dyDescent="0.3">
      <c r="A287" s="1">
        <v>46068</v>
      </c>
      <c r="B287" s="74">
        <v>2</v>
      </c>
      <c r="C287" s="74">
        <v>1.1666666666666665</v>
      </c>
      <c r="D287" s="74">
        <v>1.0833333333333335</v>
      </c>
      <c r="E287" s="74">
        <v>1.7290000000000001</v>
      </c>
      <c r="F287" s="74">
        <v>1.6524000000000001</v>
      </c>
      <c r="G287" s="74">
        <v>1.6959</v>
      </c>
      <c r="H287" s="74">
        <v>1.0916929150564101</v>
      </c>
      <c r="I287" s="74">
        <v>1.0573466157931199</v>
      </c>
      <c r="J287" s="74">
        <v>1.8004170484969999</v>
      </c>
    </row>
    <row r="288" spans="1:22" x14ac:dyDescent="0.3">
      <c r="A288" s="1">
        <v>46157</v>
      </c>
      <c r="B288" s="74">
        <v>2</v>
      </c>
      <c r="C288" s="74">
        <v>1.2291666666666665</v>
      </c>
      <c r="D288" s="74">
        <v>1.0833333333333335</v>
      </c>
      <c r="E288" s="74">
        <v>1.6524000000000001</v>
      </c>
      <c r="F288" s="74">
        <v>1.6524000000000001</v>
      </c>
      <c r="G288" s="74">
        <v>1.6524000000000001</v>
      </c>
      <c r="H288" s="74">
        <v>1.00864835850403</v>
      </c>
      <c r="I288" s="74">
        <v>1.00864835850403</v>
      </c>
      <c r="J288" s="74">
        <v>1.8497948412207801</v>
      </c>
    </row>
    <row r="289" spans="1:10" x14ac:dyDescent="0.3">
      <c r="A289" s="1">
        <v>46249</v>
      </c>
      <c r="B289" s="74">
        <v>2</v>
      </c>
      <c r="C289" s="74">
        <v>1.2916666666666665</v>
      </c>
      <c r="D289" s="74">
        <v>1.1875</v>
      </c>
      <c r="E289" s="74">
        <v>1.6524000000000001</v>
      </c>
      <c r="F289" s="74">
        <v>1.6524000000000001</v>
      </c>
      <c r="G289" s="74">
        <v>1.6524000000000001</v>
      </c>
      <c r="H289" s="74">
        <v>1.00864835850403</v>
      </c>
      <c r="I289" s="74">
        <v>1.00864835850403</v>
      </c>
      <c r="J289" s="74">
        <v>1.8497948412207801</v>
      </c>
    </row>
    <row r="290" spans="1:10" x14ac:dyDescent="0.3">
      <c r="A290" s="1">
        <v>46341</v>
      </c>
      <c r="B290" s="74">
        <v>2</v>
      </c>
      <c r="C290" s="74">
        <v>1.3125</v>
      </c>
      <c r="D290" s="74">
        <v>1.25</v>
      </c>
      <c r="E290" s="74">
        <v>1.6524000000000001</v>
      </c>
      <c r="F290" s="74">
        <v>1.6524000000000001</v>
      </c>
      <c r="G290" s="74">
        <v>1.6524000000000001</v>
      </c>
      <c r="H290" s="74">
        <v>1.00864835850403</v>
      </c>
      <c r="I290" s="74">
        <v>1.00864835850403</v>
      </c>
      <c r="J290" s="74">
        <v>1.8497948412207801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Y309"/>
  <sheetViews>
    <sheetView zoomScale="75" zoomScaleNormal="75" workbookViewId="0">
      <pane xSplit="4" ySplit="10" topLeftCell="E278" activePane="bottomRight" state="frozen"/>
      <selection activeCell="D262" sqref="D262"/>
      <selection pane="topRight" activeCell="D262" sqref="D262"/>
      <selection pane="bottomLeft" activeCell="D262" sqref="D262"/>
      <selection pane="bottomRight" activeCell="R254" sqref="R254"/>
    </sheetView>
  </sheetViews>
  <sheetFormatPr defaultColWidth="9.109375" defaultRowHeight="14.4" x14ac:dyDescent="0.3"/>
  <cols>
    <col min="1" max="1" width="12.109375" customWidth="1"/>
    <col min="2" max="14" width="17.44140625" style="82" bestFit="1" customWidth="1"/>
    <col min="15" max="18" width="18.5546875" style="82" bestFit="1" customWidth="1"/>
    <col min="19" max="19" width="17.44140625" style="82" bestFit="1" customWidth="1"/>
    <col min="21" max="21" width="11" customWidth="1"/>
    <col min="22" max="22" width="18" style="4" customWidth="1"/>
    <col min="23" max="23" width="12.5546875" style="4" bestFit="1" customWidth="1"/>
    <col min="24" max="29" width="11.109375" customWidth="1"/>
    <col min="30" max="41" width="11.109375" style="79" customWidth="1"/>
    <col min="42" max="47" width="10.44140625" style="79" bestFit="1" customWidth="1"/>
  </cols>
  <sheetData>
    <row r="1" spans="1:39" x14ac:dyDescent="0.3">
      <c r="B1" s="74" t="s">
        <v>39</v>
      </c>
      <c r="C1" s="74" t="s">
        <v>75</v>
      </c>
      <c r="D1" s="74" t="s">
        <v>40</v>
      </c>
      <c r="E1" s="74" t="s">
        <v>41</v>
      </c>
      <c r="F1" s="74" t="s">
        <v>42</v>
      </c>
      <c r="G1" s="74" t="s">
        <v>43</v>
      </c>
      <c r="H1" s="74" t="s">
        <v>44</v>
      </c>
      <c r="I1" s="74" t="s">
        <v>76</v>
      </c>
      <c r="J1" s="74" t="s">
        <v>45</v>
      </c>
      <c r="K1" s="74" t="s">
        <v>46</v>
      </c>
      <c r="L1" s="74" t="s">
        <v>47</v>
      </c>
      <c r="M1" s="74" t="s">
        <v>48</v>
      </c>
      <c r="N1" s="74" t="s">
        <v>49</v>
      </c>
      <c r="O1" s="74" t="s">
        <v>50</v>
      </c>
      <c r="P1" s="74" t="s">
        <v>51</v>
      </c>
      <c r="Q1" s="74" t="s">
        <v>52</v>
      </c>
      <c r="R1" s="74" t="s">
        <v>53</v>
      </c>
      <c r="S1" s="74" t="s">
        <v>94</v>
      </c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</row>
    <row r="2" spans="1:39" x14ac:dyDescent="0.3">
      <c r="B2" s="74" t="s">
        <v>9</v>
      </c>
      <c r="C2" s="74" t="s">
        <v>10</v>
      </c>
      <c r="D2" s="74" t="s">
        <v>11</v>
      </c>
      <c r="E2" s="74" t="s">
        <v>12</v>
      </c>
      <c r="F2" s="74" t="s">
        <v>13</v>
      </c>
      <c r="G2" s="74" t="s">
        <v>14</v>
      </c>
      <c r="H2" s="74" t="s">
        <v>15</v>
      </c>
      <c r="I2" s="74" t="s">
        <v>16</v>
      </c>
      <c r="J2" s="74" t="s">
        <v>17</v>
      </c>
      <c r="K2" s="74" t="s">
        <v>18</v>
      </c>
      <c r="L2" s="74" t="s">
        <v>19</v>
      </c>
      <c r="M2" s="74" t="s">
        <v>20</v>
      </c>
      <c r="N2" s="74" t="s">
        <v>21</v>
      </c>
      <c r="O2" s="74" t="s">
        <v>22</v>
      </c>
      <c r="P2" s="74" t="s">
        <v>23</v>
      </c>
      <c r="Q2" s="74" t="s">
        <v>24</v>
      </c>
      <c r="R2" s="74" t="s">
        <v>25</v>
      </c>
      <c r="S2" s="74" t="s">
        <v>93</v>
      </c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</row>
    <row r="3" spans="1:39" x14ac:dyDescent="0.3">
      <c r="A3" s="1">
        <v>20135</v>
      </c>
      <c r="B3">
        <v>2.0254841866187872</v>
      </c>
      <c r="C3" t="e">
        <v>#N/A</v>
      </c>
      <c r="D3" t="e">
        <v>#N/A</v>
      </c>
      <c r="E3" t="e">
        <v>#N/A</v>
      </c>
      <c r="F3">
        <v>1.2953333333333337</v>
      </c>
      <c r="G3" t="e">
        <v>#N/A</v>
      </c>
      <c r="H3" t="e">
        <v>#N/A</v>
      </c>
      <c r="I3" t="e">
        <v>#N/A</v>
      </c>
      <c r="J3" t="e">
        <v>#N/A</v>
      </c>
      <c r="K3" t="e">
        <v>#N/A</v>
      </c>
      <c r="L3" t="e">
        <v>#N/A</v>
      </c>
      <c r="M3" t="e">
        <v>#N/A</v>
      </c>
      <c r="N3" t="e">
        <v>#N/A</v>
      </c>
      <c r="O3" t="e">
        <v>#N/A</v>
      </c>
      <c r="P3" t="e">
        <v>#N/A</v>
      </c>
      <c r="Q3" t="e">
        <v>#N/A</v>
      </c>
      <c r="R3" t="e">
        <v>#N/A</v>
      </c>
      <c r="S3">
        <v>-0.53747671907635208</v>
      </c>
      <c r="V3"/>
      <c r="W3"/>
    </row>
    <row r="4" spans="1:39" x14ac:dyDescent="0.3">
      <c r="A4" s="1">
        <v>20224</v>
      </c>
      <c r="B4">
        <v>2.9947548712406036</v>
      </c>
      <c r="C4" t="e">
        <v>#N/A</v>
      </c>
      <c r="D4" t="e">
        <v>#N/A</v>
      </c>
      <c r="E4" t="e">
        <v>#N/A</v>
      </c>
      <c r="F4">
        <v>1.9680000000000017</v>
      </c>
      <c r="G4" t="e">
        <v>#N/A</v>
      </c>
      <c r="H4" t="e">
        <v>#N/A</v>
      </c>
      <c r="I4" t="e">
        <v>#N/A</v>
      </c>
      <c r="J4" t="e">
        <v>#N/A</v>
      </c>
      <c r="K4" t="e">
        <v>#N/A</v>
      </c>
      <c r="L4" t="e">
        <v>#N/A</v>
      </c>
      <c r="M4" t="e">
        <v>#N/A</v>
      </c>
      <c r="N4" t="e">
        <v>#N/A</v>
      </c>
      <c r="O4" t="e">
        <v>#N/A</v>
      </c>
      <c r="P4" t="e">
        <v>#N/A</v>
      </c>
      <c r="Q4" t="e">
        <v>#N/A</v>
      </c>
      <c r="R4" t="e">
        <v>#N/A</v>
      </c>
      <c r="S4">
        <v>0.5209748684069524</v>
      </c>
      <c r="V4"/>
      <c r="W4"/>
    </row>
    <row r="5" spans="1:39" x14ac:dyDescent="0.3">
      <c r="A5" s="1">
        <v>20316</v>
      </c>
      <c r="B5">
        <v>3.7120761239414501</v>
      </c>
      <c r="C5" t="e">
        <v>#N/A</v>
      </c>
      <c r="D5" t="e">
        <v>#N/A</v>
      </c>
      <c r="E5" t="e">
        <v>#N/A</v>
      </c>
      <c r="F5">
        <v>2.572000000000001</v>
      </c>
      <c r="G5" t="e">
        <v>#N/A</v>
      </c>
      <c r="H5" t="e">
        <v>#N/A</v>
      </c>
      <c r="I5" t="e">
        <v>#N/A</v>
      </c>
      <c r="J5" t="e">
        <v>#N/A</v>
      </c>
      <c r="K5" t="e">
        <v>#N/A</v>
      </c>
      <c r="L5" t="e">
        <v>#N/A</v>
      </c>
      <c r="M5" t="e">
        <v>#N/A</v>
      </c>
      <c r="N5" t="e">
        <v>#N/A</v>
      </c>
      <c r="O5" t="e">
        <v>#N/A</v>
      </c>
      <c r="P5" t="e">
        <v>#N/A</v>
      </c>
      <c r="Q5" t="e">
        <v>#N/A</v>
      </c>
      <c r="R5" t="e">
        <v>#N/A</v>
      </c>
      <c r="S5">
        <v>2.1127181607841266</v>
      </c>
      <c r="V5"/>
      <c r="W5"/>
    </row>
    <row r="6" spans="1:39" x14ac:dyDescent="0.3">
      <c r="A6" s="1">
        <v>20408</v>
      </c>
      <c r="B6">
        <v>3.6450662664073796</v>
      </c>
      <c r="C6" t="e">
        <v>#N/A</v>
      </c>
      <c r="D6" t="e">
        <v>#N/A</v>
      </c>
      <c r="E6" t="e">
        <v>#N/A</v>
      </c>
      <c r="F6">
        <v>2.3113333333333337</v>
      </c>
      <c r="G6" t="e">
        <v>#N/A</v>
      </c>
      <c r="H6" t="e">
        <v>#N/A</v>
      </c>
      <c r="I6" t="e">
        <v>#N/A</v>
      </c>
      <c r="J6" t="e">
        <v>#N/A</v>
      </c>
      <c r="K6" t="e">
        <v>#N/A</v>
      </c>
      <c r="L6" t="e">
        <v>#N/A</v>
      </c>
      <c r="M6" t="e">
        <v>#N/A</v>
      </c>
      <c r="N6" t="e">
        <v>#N/A</v>
      </c>
      <c r="O6" t="e">
        <v>#N/A</v>
      </c>
      <c r="P6" t="e">
        <v>#N/A</v>
      </c>
      <c r="Q6" t="e">
        <v>#N/A</v>
      </c>
      <c r="R6" t="e">
        <v>#N/A</v>
      </c>
      <c r="S6">
        <v>2.840194658066082</v>
      </c>
      <c r="V6"/>
      <c r="W6"/>
    </row>
    <row r="7" spans="1:39" x14ac:dyDescent="0.3">
      <c r="A7" s="1">
        <v>20500</v>
      </c>
      <c r="B7">
        <v>2.5578424007281026</v>
      </c>
      <c r="C7" t="e">
        <v>#N/A</v>
      </c>
      <c r="D7" t="e">
        <v>#N/A</v>
      </c>
      <c r="E7" t="e">
        <v>#N/A</v>
      </c>
      <c r="F7">
        <v>2.7153333333333318</v>
      </c>
      <c r="G7" t="e">
        <v>#N/A</v>
      </c>
      <c r="H7" t="e">
        <v>#N/A</v>
      </c>
      <c r="I7" t="e">
        <v>#N/A</v>
      </c>
      <c r="J7" t="e">
        <v>#N/A</v>
      </c>
      <c r="K7" t="e">
        <v>#N/A</v>
      </c>
      <c r="L7" t="e">
        <v>#N/A</v>
      </c>
      <c r="M7" t="e">
        <v>#N/A</v>
      </c>
      <c r="N7" t="e">
        <v>#N/A</v>
      </c>
      <c r="O7" t="e">
        <v>#N/A</v>
      </c>
      <c r="P7" t="e">
        <v>#N/A</v>
      </c>
      <c r="Q7" t="e">
        <v>#N/A</v>
      </c>
      <c r="R7" t="e">
        <v>#N/A</v>
      </c>
      <c r="S7">
        <v>3.0344356479718613</v>
      </c>
      <c r="V7"/>
      <c r="W7"/>
    </row>
    <row r="8" spans="1:39" x14ac:dyDescent="0.3">
      <c r="A8" s="1">
        <v>20590</v>
      </c>
      <c r="B8">
        <v>2.7307051601209662</v>
      </c>
      <c r="C8" t="e">
        <v>#N/A</v>
      </c>
      <c r="D8" t="e">
        <v>#N/A</v>
      </c>
      <c r="E8" t="e">
        <v>#N/A</v>
      </c>
      <c r="F8">
        <v>2.3859999999999992</v>
      </c>
      <c r="G8" t="e">
        <v>#N/A</v>
      </c>
      <c r="H8" t="e">
        <v>#N/A</v>
      </c>
      <c r="I8" t="e">
        <v>#N/A</v>
      </c>
      <c r="J8" t="e">
        <v>#N/A</v>
      </c>
      <c r="K8" t="e">
        <v>#N/A</v>
      </c>
      <c r="L8" t="e">
        <v>#N/A</v>
      </c>
      <c r="M8" t="e">
        <v>#N/A</v>
      </c>
      <c r="N8" t="e">
        <v>#N/A</v>
      </c>
      <c r="O8" t="e">
        <v>#N/A</v>
      </c>
      <c r="P8" t="e">
        <v>#N/A</v>
      </c>
      <c r="Q8" t="e">
        <v>#N/A</v>
      </c>
      <c r="R8" t="e">
        <v>#N/A</v>
      </c>
      <c r="S8">
        <v>3.0300150650532771</v>
      </c>
      <c r="V8"/>
      <c r="W8"/>
    </row>
    <row r="9" spans="1:39" x14ac:dyDescent="0.3">
      <c r="A9" s="1">
        <v>20682</v>
      </c>
      <c r="B9">
        <v>1.9431509719603142</v>
      </c>
      <c r="C9" t="e">
        <v>#N/A</v>
      </c>
      <c r="D9" t="e">
        <v>#N/A</v>
      </c>
      <c r="E9" t="e">
        <v>#N/A</v>
      </c>
      <c r="F9">
        <v>2.5253333333333323</v>
      </c>
      <c r="G9" t="e">
        <v>#N/A</v>
      </c>
      <c r="H9" t="e">
        <v>#N/A</v>
      </c>
      <c r="I9" t="e">
        <v>#N/A</v>
      </c>
      <c r="J9" t="e">
        <v>#N/A</v>
      </c>
      <c r="K9" t="e">
        <v>#N/A</v>
      </c>
      <c r="L9" t="e">
        <v>#N/A</v>
      </c>
      <c r="M9" t="e">
        <v>#N/A</v>
      </c>
      <c r="N9" t="e">
        <v>#N/A</v>
      </c>
      <c r="O9" t="e">
        <v>#N/A</v>
      </c>
      <c r="P9" t="e">
        <v>#N/A</v>
      </c>
      <c r="Q9" t="e">
        <v>#N/A</v>
      </c>
      <c r="R9" t="e">
        <v>#N/A</v>
      </c>
      <c r="S9">
        <v>3.0948297962725206</v>
      </c>
      <c r="V9"/>
      <c r="W9"/>
    </row>
    <row r="10" spans="1:39" x14ac:dyDescent="0.3">
      <c r="A10" s="1">
        <v>20774</v>
      </c>
      <c r="B10">
        <v>2.8837670015014791</v>
      </c>
      <c r="C10" t="e">
        <v>#N/A</v>
      </c>
      <c r="D10" t="e">
        <v>#N/A</v>
      </c>
      <c r="E10" t="e">
        <v>#N/A</v>
      </c>
      <c r="F10">
        <v>2.5293333333333337</v>
      </c>
      <c r="G10" t="e">
        <v>#N/A</v>
      </c>
      <c r="H10" t="e">
        <v>#N/A</v>
      </c>
      <c r="I10" t="e">
        <v>#N/A</v>
      </c>
      <c r="J10" t="e">
        <v>#N/A</v>
      </c>
      <c r="K10" t="e">
        <v>#N/A</v>
      </c>
      <c r="L10" t="e">
        <v>#N/A</v>
      </c>
      <c r="M10" t="e">
        <v>#N/A</v>
      </c>
      <c r="N10" t="e">
        <v>#N/A</v>
      </c>
      <c r="O10" t="e">
        <v>#N/A</v>
      </c>
      <c r="P10" t="e">
        <v>#N/A</v>
      </c>
      <c r="Q10" t="e">
        <v>#N/A</v>
      </c>
      <c r="R10" t="e">
        <v>#N/A</v>
      </c>
      <c r="S10">
        <v>2.6932117898017367</v>
      </c>
      <c r="V10"/>
      <c r="W10"/>
    </row>
    <row r="11" spans="1:39" x14ac:dyDescent="0.3">
      <c r="A11" s="1">
        <v>20866</v>
      </c>
      <c r="B11">
        <v>2.7581865458628334</v>
      </c>
      <c r="C11" t="e">
        <v>#N/A</v>
      </c>
      <c r="D11" t="e">
        <v>#N/A</v>
      </c>
      <c r="E11" t="e">
        <v>#N/A</v>
      </c>
      <c r="F11">
        <v>2.9353333333333325</v>
      </c>
      <c r="G11" t="e">
        <v>#N/A</v>
      </c>
      <c r="H11" t="e">
        <v>#N/A</v>
      </c>
      <c r="I11" t="e">
        <v>#N/A</v>
      </c>
      <c r="J11" t="e">
        <v>#N/A</v>
      </c>
      <c r="K11" t="e">
        <v>#N/A</v>
      </c>
      <c r="L11" t="e">
        <v>#N/A</v>
      </c>
      <c r="M11" t="e">
        <v>#N/A</v>
      </c>
      <c r="N11" t="e">
        <v>#N/A</v>
      </c>
      <c r="O11" t="e">
        <v>#N/A</v>
      </c>
      <c r="P11" t="e">
        <v>#N/A</v>
      </c>
      <c r="Q11" t="e">
        <v>#N/A</v>
      </c>
      <c r="R11" t="e">
        <v>#N/A</v>
      </c>
      <c r="S11">
        <v>2.6942168356933394</v>
      </c>
      <c r="V11"/>
      <c r="W11"/>
    </row>
    <row r="12" spans="1:39" x14ac:dyDescent="0.3">
      <c r="A12" s="1">
        <v>20955</v>
      </c>
      <c r="B12">
        <v>1.7038589817463801</v>
      </c>
      <c r="C12" t="e">
        <v>#N/A</v>
      </c>
      <c r="D12" t="e">
        <v>#N/A</v>
      </c>
      <c r="E12" t="e">
        <v>#N/A</v>
      </c>
      <c r="F12">
        <v>2.6079999999999988</v>
      </c>
      <c r="G12" t="e">
        <v>#N/A</v>
      </c>
      <c r="H12" t="e">
        <v>#N/A</v>
      </c>
      <c r="I12" t="e">
        <v>#N/A</v>
      </c>
      <c r="J12" t="e">
        <v>#N/A</v>
      </c>
      <c r="K12" t="e">
        <v>#N/A</v>
      </c>
      <c r="L12" t="e">
        <v>#N/A</v>
      </c>
      <c r="M12" t="e">
        <v>#N/A</v>
      </c>
      <c r="N12" t="e">
        <v>#N/A</v>
      </c>
      <c r="O12" t="e">
        <v>#N/A</v>
      </c>
      <c r="P12" t="e">
        <v>#N/A</v>
      </c>
      <c r="Q12" t="e">
        <v>#N/A</v>
      </c>
      <c r="R12" t="e">
        <v>#N/A</v>
      </c>
      <c r="S12">
        <v>2.2966669970901279</v>
      </c>
      <c r="V12"/>
      <c r="W12"/>
    </row>
    <row r="13" spans="1:39" x14ac:dyDescent="0.3">
      <c r="A13" s="1">
        <v>21047</v>
      </c>
      <c r="B13">
        <v>1.8380474817583985</v>
      </c>
      <c r="C13" t="e">
        <v>#N/A</v>
      </c>
      <c r="D13" t="e">
        <v>#N/A</v>
      </c>
      <c r="E13" t="e">
        <v>#N/A</v>
      </c>
      <c r="F13">
        <v>2.3473333333333333</v>
      </c>
      <c r="G13" t="e">
        <v>#N/A</v>
      </c>
      <c r="H13" t="e">
        <v>#N/A</v>
      </c>
      <c r="I13" t="e">
        <v>#N/A</v>
      </c>
      <c r="J13" t="e">
        <v>#N/A</v>
      </c>
      <c r="K13" t="e">
        <v>#N/A</v>
      </c>
      <c r="L13" t="e">
        <v>#N/A</v>
      </c>
      <c r="M13" t="e">
        <v>#N/A</v>
      </c>
      <c r="N13" t="e">
        <v>#N/A</v>
      </c>
      <c r="O13" t="e">
        <v>#N/A</v>
      </c>
      <c r="P13" t="e">
        <v>#N/A</v>
      </c>
      <c r="Q13" t="e">
        <v>#N/A</v>
      </c>
      <c r="R13" t="e">
        <v>#N/A</v>
      </c>
      <c r="S13">
        <v>2.2338870132362558</v>
      </c>
      <c r="V13"/>
      <c r="W13"/>
    </row>
    <row r="14" spans="1:39" x14ac:dyDescent="0.3">
      <c r="A14" s="1">
        <v>21139</v>
      </c>
      <c r="B14">
        <v>-9.2331910544911189E-2</v>
      </c>
      <c r="C14" t="e">
        <v>#N/A</v>
      </c>
      <c r="D14" t="e">
        <v>#N/A</v>
      </c>
      <c r="E14" t="e">
        <v>#N/A</v>
      </c>
      <c r="F14">
        <v>0.95533333333333204</v>
      </c>
      <c r="G14" t="e">
        <v>#N/A</v>
      </c>
      <c r="H14" t="e">
        <v>#N/A</v>
      </c>
      <c r="I14" t="e">
        <v>#N/A</v>
      </c>
      <c r="J14" t="e">
        <v>#N/A</v>
      </c>
      <c r="K14" t="e">
        <v>#N/A</v>
      </c>
      <c r="L14" t="e">
        <v>#N/A</v>
      </c>
      <c r="M14" t="e">
        <v>#N/A</v>
      </c>
      <c r="N14" t="e">
        <v>#N/A</v>
      </c>
      <c r="O14" t="e">
        <v>#N/A</v>
      </c>
      <c r="P14" t="e">
        <v>#N/A</v>
      </c>
      <c r="Q14" t="e">
        <v>#N/A</v>
      </c>
      <c r="R14" t="e">
        <v>#N/A</v>
      </c>
      <c r="S14">
        <v>1.1737037363027838</v>
      </c>
      <c r="V14"/>
      <c r="W14"/>
    </row>
    <row r="15" spans="1:39" x14ac:dyDescent="0.3">
      <c r="A15" s="1">
        <v>21231</v>
      </c>
      <c r="B15">
        <v>-3.5281633405253658</v>
      </c>
      <c r="C15" t="e">
        <v>#N/A</v>
      </c>
      <c r="D15" t="e">
        <v>#N/A</v>
      </c>
      <c r="E15" t="e">
        <v>#N/A</v>
      </c>
      <c r="F15">
        <v>-1.7720000000000002</v>
      </c>
      <c r="G15" t="e">
        <v>#N/A</v>
      </c>
      <c r="H15" t="e">
        <v>#N/A</v>
      </c>
      <c r="I15" t="e">
        <v>#N/A</v>
      </c>
      <c r="J15" t="e">
        <v>#N/A</v>
      </c>
      <c r="K15" t="e">
        <v>#N/A</v>
      </c>
      <c r="L15" t="e">
        <v>#N/A</v>
      </c>
      <c r="M15" t="e">
        <v>#N/A</v>
      </c>
      <c r="N15" t="e">
        <v>#N/A</v>
      </c>
      <c r="O15" t="e">
        <v>#N/A</v>
      </c>
      <c r="P15" t="e">
        <v>#N/A</v>
      </c>
      <c r="Q15" t="e">
        <v>#N/A</v>
      </c>
      <c r="R15" t="e">
        <v>#N/A</v>
      </c>
      <c r="S15">
        <v>-0.88629146150827864</v>
      </c>
      <c r="V15"/>
      <c r="W15"/>
    </row>
    <row r="16" spans="1:39" x14ac:dyDescent="0.3">
      <c r="A16" s="1">
        <v>21320</v>
      </c>
      <c r="B16">
        <v>-3.7543899439705051</v>
      </c>
      <c r="C16" t="e">
        <v>#N/A</v>
      </c>
      <c r="D16" t="e">
        <v>#N/A</v>
      </c>
      <c r="E16" t="e">
        <v>#N/A</v>
      </c>
      <c r="F16">
        <v>-3.897333333333334</v>
      </c>
      <c r="G16" t="e">
        <v>#N/A</v>
      </c>
      <c r="H16" t="e">
        <v>#N/A</v>
      </c>
      <c r="I16" t="e">
        <v>#N/A</v>
      </c>
      <c r="J16" t="e">
        <v>#N/A</v>
      </c>
      <c r="K16" t="e">
        <v>#N/A</v>
      </c>
      <c r="L16" t="e">
        <v>#N/A</v>
      </c>
      <c r="M16" t="e">
        <v>#N/A</v>
      </c>
      <c r="N16" t="e">
        <v>#N/A</v>
      </c>
      <c r="O16" t="e">
        <v>#N/A</v>
      </c>
      <c r="P16" t="e">
        <v>#N/A</v>
      </c>
      <c r="Q16" t="e">
        <v>#N/A</v>
      </c>
      <c r="R16" t="e">
        <v>#N/A</v>
      </c>
      <c r="S16">
        <v>-1.4771191945166464</v>
      </c>
      <c r="V16"/>
      <c r="W16"/>
    </row>
    <row r="17" spans="1:23" x14ac:dyDescent="0.3">
      <c r="A17" s="1">
        <v>21412</v>
      </c>
      <c r="B17">
        <v>-2.4044146634161376</v>
      </c>
      <c r="C17" t="e">
        <v>#N/A</v>
      </c>
      <c r="D17" t="e">
        <v>#N/A</v>
      </c>
      <c r="E17" t="e">
        <v>#N/A</v>
      </c>
      <c r="F17">
        <v>-3.820666666666666</v>
      </c>
      <c r="G17" t="e">
        <v>#N/A</v>
      </c>
      <c r="H17" t="e">
        <v>#N/A</v>
      </c>
      <c r="I17" t="e">
        <v>#N/A</v>
      </c>
      <c r="J17" t="e">
        <v>#N/A</v>
      </c>
      <c r="K17" t="e">
        <v>#N/A</v>
      </c>
      <c r="L17" t="e">
        <v>#N/A</v>
      </c>
      <c r="M17" t="e">
        <v>#N/A</v>
      </c>
      <c r="N17" t="e">
        <v>#N/A</v>
      </c>
      <c r="O17" t="e">
        <v>#N/A</v>
      </c>
      <c r="P17" t="e">
        <v>#N/A</v>
      </c>
      <c r="Q17" t="e">
        <v>#N/A</v>
      </c>
      <c r="R17" t="e">
        <v>#N/A</v>
      </c>
      <c r="S17">
        <v>-1.3321846985733288</v>
      </c>
      <c r="V17"/>
      <c r="W17"/>
    </row>
    <row r="18" spans="1:23" x14ac:dyDescent="0.3">
      <c r="A18" s="1">
        <v>21504</v>
      </c>
      <c r="B18">
        <v>-1.0541781450265875</v>
      </c>
      <c r="C18" t="e">
        <v>#N/A</v>
      </c>
      <c r="D18" t="e">
        <v>#N/A</v>
      </c>
      <c r="E18" t="e">
        <v>#N/A</v>
      </c>
      <c r="F18">
        <v>-1.8793333333333351</v>
      </c>
      <c r="G18" t="e">
        <v>#N/A</v>
      </c>
      <c r="H18" t="e">
        <v>#N/A</v>
      </c>
      <c r="I18" t="e">
        <v>#N/A</v>
      </c>
      <c r="J18" t="e">
        <v>#N/A</v>
      </c>
      <c r="K18" t="e">
        <v>#N/A</v>
      </c>
      <c r="L18" t="e">
        <v>#N/A</v>
      </c>
      <c r="M18" t="e">
        <v>#N/A</v>
      </c>
      <c r="N18" t="e">
        <v>#N/A</v>
      </c>
      <c r="O18" t="e">
        <v>#N/A</v>
      </c>
      <c r="P18" t="e">
        <v>#N/A</v>
      </c>
      <c r="Q18" t="e">
        <v>#N/A</v>
      </c>
      <c r="R18" t="e">
        <v>#N/A</v>
      </c>
      <c r="S18">
        <v>-0.92061038951013074</v>
      </c>
      <c r="V18"/>
      <c r="W18"/>
    </row>
    <row r="19" spans="1:23" x14ac:dyDescent="0.3">
      <c r="A19" s="1">
        <v>21596</v>
      </c>
      <c r="B19">
        <v>-0.10601645703426191</v>
      </c>
      <c r="C19" t="e">
        <v>#N/A</v>
      </c>
      <c r="D19" t="e">
        <v>#N/A</v>
      </c>
      <c r="E19" t="e">
        <v>#N/A</v>
      </c>
      <c r="F19">
        <v>-0.80066666666666642</v>
      </c>
      <c r="G19" t="e">
        <v>#N/A</v>
      </c>
      <c r="H19" t="e">
        <v>#N/A</v>
      </c>
      <c r="I19" t="e">
        <v>#N/A</v>
      </c>
      <c r="J19" t="e">
        <v>#N/A</v>
      </c>
      <c r="K19" t="e">
        <v>#N/A</v>
      </c>
      <c r="L19" t="e">
        <v>#N/A</v>
      </c>
      <c r="M19" t="e">
        <v>#N/A</v>
      </c>
      <c r="N19" t="e">
        <v>#N/A</v>
      </c>
      <c r="O19" t="e">
        <v>#N/A</v>
      </c>
      <c r="P19" t="e">
        <v>#N/A</v>
      </c>
      <c r="Q19" t="e">
        <v>#N/A</v>
      </c>
      <c r="R19" t="e">
        <v>#N/A</v>
      </c>
      <c r="S19">
        <v>-0.5056128614533435</v>
      </c>
      <c r="V19"/>
      <c r="W19"/>
    </row>
    <row r="20" spans="1:23" x14ac:dyDescent="0.3">
      <c r="A20" s="1">
        <v>21685</v>
      </c>
      <c r="B20">
        <v>1.1497750538824936</v>
      </c>
      <c r="C20" t="e">
        <v>#N/A</v>
      </c>
      <c r="D20" t="e">
        <v>#N/A</v>
      </c>
      <c r="E20" t="e">
        <v>#N/A</v>
      </c>
      <c r="F20">
        <v>0.67599999999999838</v>
      </c>
      <c r="G20" t="e">
        <v>#N/A</v>
      </c>
      <c r="H20" t="e">
        <v>#N/A</v>
      </c>
      <c r="I20" t="e">
        <v>#N/A</v>
      </c>
      <c r="J20" t="e">
        <v>#N/A</v>
      </c>
      <c r="K20" t="e">
        <v>#N/A</v>
      </c>
      <c r="L20" t="e">
        <v>#N/A</v>
      </c>
      <c r="M20" t="e">
        <v>#N/A</v>
      </c>
      <c r="N20" t="e">
        <v>#N/A</v>
      </c>
      <c r="O20" t="e">
        <v>#N/A</v>
      </c>
      <c r="P20" t="e">
        <v>#N/A</v>
      </c>
      <c r="Q20" t="e">
        <v>#N/A</v>
      </c>
      <c r="R20" t="e">
        <v>#N/A</v>
      </c>
      <c r="S20">
        <v>0.57580557152894585</v>
      </c>
      <c r="V20"/>
      <c r="W20"/>
    </row>
    <row r="21" spans="1:23" x14ac:dyDescent="0.3">
      <c r="A21" s="1">
        <v>21777</v>
      </c>
      <c r="B21">
        <v>0.19068294612845321</v>
      </c>
      <c r="C21" t="e">
        <v>#N/A</v>
      </c>
      <c r="D21" t="e">
        <v>#N/A</v>
      </c>
      <c r="E21" t="e">
        <v>#N/A</v>
      </c>
      <c r="F21">
        <v>0.35466666666666669</v>
      </c>
      <c r="G21" t="e">
        <v>#N/A</v>
      </c>
      <c r="H21" t="e">
        <v>#N/A</v>
      </c>
      <c r="I21" t="e">
        <v>#N/A</v>
      </c>
      <c r="J21" t="e">
        <v>#N/A</v>
      </c>
      <c r="K21" t="e">
        <v>#N/A</v>
      </c>
      <c r="L21" t="e">
        <v>#N/A</v>
      </c>
      <c r="M21" t="e">
        <v>#N/A</v>
      </c>
      <c r="N21" t="e">
        <v>#N/A</v>
      </c>
      <c r="O21" t="e">
        <v>#N/A</v>
      </c>
      <c r="P21" t="e">
        <v>#N/A</v>
      </c>
      <c r="Q21" t="e">
        <v>#N/A</v>
      </c>
      <c r="R21" t="e">
        <v>#N/A</v>
      </c>
      <c r="S21">
        <v>0.32588288870506688</v>
      </c>
      <c r="V21"/>
      <c r="W21"/>
    </row>
    <row r="22" spans="1:23" x14ac:dyDescent="0.3">
      <c r="A22" s="1">
        <v>21869</v>
      </c>
      <c r="B22">
        <v>-0.54709694624863525</v>
      </c>
      <c r="C22" t="e">
        <v>#N/A</v>
      </c>
      <c r="D22" t="e">
        <v>#N/A</v>
      </c>
      <c r="E22" t="e">
        <v>#N/A</v>
      </c>
      <c r="F22">
        <v>-0.30000000000000071</v>
      </c>
      <c r="G22" t="e">
        <v>#N/A</v>
      </c>
      <c r="H22" t="e">
        <v>#N/A</v>
      </c>
      <c r="I22" t="e">
        <v>#N/A</v>
      </c>
      <c r="J22" t="e">
        <v>#N/A</v>
      </c>
      <c r="K22" t="e">
        <v>#N/A</v>
      </c>
      <c r="L22" t="e">
        <v>#N/A</v>
      </c>
      <c r="M22" t="e">
        <v>#N/A</v>
      </c>
      <c r="N22" t="e">
        <v>#N/A</v>
      </c>
      <c r="O22" t="e">
        <v>#N/A</v>
      </c>
      <c r="P22" t="e">
        <v>#N/A</v>
      </c>
      <c r="Q22" t="e">
        <v>#N/A</v>
      </c>
      <c r="R22" t="e">
        <v>#N/A</v>
      </c>
      <c r="S22">
        <v>0.14329262372666562</v>
      </c>
      <c r="V22"/>
      <c r="W22"/>
    </row>
    <row r="23" spans="1:23" x14ac:dyDescent="0.3">
      <c r="A23" s="1">
        <v>21961</v>
      </c>
      <c r="B23">
        <v>0.63510577628941445</v>
      </c>
      <c r="C23" t="e">
        <v>#N/A</v>
      </c>
      <c r="D23" t="e">
        <v>#N/A</v>
      </c>
      <c r="E23" t="e">
        <v>#N/A</v>
      </c>
      <c r="F23">
        <v>0.64533333333333331</v>
      </c>
      <c r="G23" t="e">
        <v>#N/A</v>
      </c>
      <c r="H23" t="e">
        <v>#N/A</v>
      </c>
      <c r="I23" t="e">
        <v>#N/A</v>
      </c>
      <c r="J23" t="e">
        <v>#N/A</v>
      </c>
      <c r="K23" t="e">
        <v>#N/A</v>
      </c>
      <c r="L23" t="e">
        <v>#N/A</v>
      </c>
      <c r="M23" t="e">
        <v>#N/A</v>
      </c>
      <c r="N23" t="e">
        <v>#N/A</v>
      </c>
      <c r="O23" t="e">
        <v>#N/A</v>
      </c>
      <c r="P23" t="e">
        <v>#N/A</v>
      </c>
      <c r="Q23" t="e">
        <v>#N/A</v>
      </c>
      <c r="R23" t="e">
        <v>#N/A</v>
      </c>
      <c r="S23">
        <v>-0.17211896547306083</v>
      </c>
      <c r="V23"/>
      <c r="W23"/>
    </row>
    <row r="24" spans="1:23" x14ac:dyDescent="0.3">
      <c r="A24" s="1">
        <v>22051</v>
      </c>
      <c r="B24">
        <v>-0.91952488955734935</v>
      </c>
      <c r="C24" t="e">
        <v>#N/A</v>
      </c>
      <c r="D24" t="e">
        <v>#N/A</v>
      </c>
      <c r="E24" t="e">
        <v>#N/A</v>
      </c>
      <c r="F24">
        <v>0.45933333333333337</v>
      </c>
      <c r="G24" t="e">
        <v>#N/A</v>
      </c>
      <c r="H24" t="e">
        <v>#N/A</v>
      </c>
      <c r="I24" t="e">
        <v>#N/A</v>
      </c>
      <c r="J24" t="e">
        <v>#N/A</v>
      </c>
      <c r="K24" t="e">
        <v>#N/A</v>
      </c>
      <c r="L24" t="e">
        <v>#N/A</v>
      </c>
      <c r="M24" t="e">
        <v>#N/A</v>
      </c>
      <c r="N24" t="e">
        <v>#N/A</v>
      </c>
      <c r="O24" t="e">
        <v>#N/A</v>
      </c>
      <c r="P24" t="e">
        <v>#N/A</v>
      </c>
      <c r="Q24" t="e">
        <v>#N/A</v>
      </c>
      <c r="R24" t="e">
        <v>#N/A</v>
      </c>
      <c r="S24">
        <v>0.9806679502568727</v>
      </c>
      <c r="V24"/>
      <c r="W24"/>
    </row>
    <row r="25" spans="1:23" x14ac:dyDescent="0.3">
      <c r="A25" s="1">
        <v>22143</v>
      </c>
      <c r="B25">
        <v>-1.4287490430145064</v>
      </c>
      <c r="C25" t="e">
        <v>#N/A</v>
      </c>
      <c r="D25" t="e">
        <v>#N/A</v>
      </c>
      <c r="E25" t="e">
        <v>#N/A</v>
      </c>
      <c r="F25">
        <v>-0.1266666666666687</v>
      </c>
      <c r="G25" t="e">
        <v>#N/A</v>
      </c>
      <c r="H25" t="e">
        <v>#N/A</v>
      </c>
      <c r="I25" t="e">
        <v>#N/A</v>
      </c>
      <c r="J25" t="e">
        <v>#N/A</v>
      </c>
      <c r="K25" t="e">
        <v>#N/A</v>
      </c>
      <c r="L25" t="e">
        <v>#N/A</v>
      </c>
      <c r="M25" t="e">
        <v>#N/A</v>
      </c>
      <c r="N25" t="e">
        <v>#N/A</v>
      </c>
      <c r="O25" t="e">
        <v>#N/A</v>
      </c>
      <c r="P25" t="e">
        <v>#N/A</v>
      </c>
      <c r="Q25" t="e">
        <v>#N/A</v>
      </c>
      <c r="R25" t="e">
        <v>#N/A</v>
      </c>
      <c r="S25">
        <v>0.60029716032266833</v>
      </c>
      <c r="V25"/>
      <c r="W25"/>
    </row>
    <row r="26" spans="1:23" x14ac:dyDescent="0.3">
      <c r="A26" s="1">
        <v>22235</v>
      </c>
      <c r="B26">
        <v>-3.6372172244024816</v>
      </c>
      <c r="C26" t="e">
        <v>#N/A</v>
      </c>
      <c r="D26" t="e">
        <v>#N/A</v>
      </c>
      <c r="E26" t="e">
        <v>#N/A</v>
      </c>
      <c r="F26">
        <v>-1.5793333333333308</v>
      </c>
      <c r="G26" t="e">
        <v>#N/A</v>
      </c>
      <c r="H26" t="e">
        <v>#N/A</v>
      </c>
      <c r="I26" t="e">
        <v>#N/A</v>
      </c>
      <c r="J26" t="e">
        <v>#N/A</v>
      </c>
      <c r="K26" t="e">
        <v>#N/A</v>
      </c>
      <c r="L26" t="e">
        <v>#N/A</v>
      </c>
      <c r="M26" t="e">
        <v>#N/A</v>
      </c>
      <c r="N26" t="e">
        <v>#N/A</v>
      </c>
      <c r="O26" t="e">
        <v>#N/A</v>
      </c>
      <c r="P26" t="e">
        <v>#N/A</v>
      </c>
      <c r="Q26" t="e">
        <v>#N/A</v>
      </c>
      <c r="R26" t="e">
        <v>#N/A</v>
      </c>
      <c r="S26">
        <v>-0.11341128973724324</v>
      </c>
      <c r="V26"/>
      <c r="W26"/>
    </row>
    <row r="27" spans="1:23" x14ac:dyDescent="0.3">
      <c r="A27" s="1">
        <v>22327</v>
      </c>
      <c r="B27">
        <v>-3.9185409983455668</v>
      </c>
      <c r="C27" t="e">
        <v>#N/A</v>
      </c>
      <c r="D27" t="e">
        <v>#N/A</v>
      </c>
      <c r="E27" t="e">
        <v>#N/A</v>
      </c>
      <c r="F27">
        <v>-2.6319999999999997</v>
      </c>
      <c r="G27" t="e">
        <v>#N/A</v>
      </c>
      <c r="H27" t="e">
        <v>#N/A</v>
      </c>
      <c r="I27" t="e">
        <v>#N/A</v>
      </c>
      <c r="J27" t="e">
        <v>#N/A</v>
      </c>
      <c r="K27" t="e">
        <v>#N/A</v>
      </c>
      <c r="L27" t="e">
        <v>#N/A</v>
      </c>
      <c r="M27" t="e">
        <v>#N/A</v>
      </c>
      <c r="N27" t="e">
        <v>#N/A</v>
      </c>
      <c r="O27" t="e">
        <v>#N/A</v>
      </c>
      <c r="P27" t="e">
        <v>#N/A</v>
      </c>
      <c r="Q27" t="e">
        <v>#N/A</v>
      </c>
      <c r="R27" t="e">
        <v>#N/A</v>
      </c>
      <c r="S27">
        <v>-0.62731014910239935</v>
      </c>
      <c r="V27"/>
      <c r="W27"/>
    </row>
    <row r="28" spans="1:23" x14ac:dyDescent="0.3">
      <c r="A28" s="1">
        <v>22416</v>
      </c>
      <c r="B28">
        <v>-3.1823902027035422</v>
      </c>
      <c r="C28" t="e">
        <v>#N/A</v>
      </c>
      <c r="D28" t="e">
        <v>#N/A</v>
      </c>
      <c r="E28" t="e">
        <v>#N/A</v>
      </c>
      <c r="F28">
        <v>-3.0180000000000007</v>
      </c>
      <c r="G28" t="e">
        <v>#N/A</v>
      </c>
      <c r="H28" t="e">
        <v>#N/A</v>
      </c>
      <c r="I28" t="e">
        <v>#N/A</v>
      </c>
      <c r="J28" t="e">
        <v>#N/A</v>
      </c>
      <c r="K28" t="e">
        <v>#N/A</v>
      </c>
      <c r="L28" t="e">
        <v>#N/A</v>
      </c>
      <c r="M28" t="e">
        <v>#N/A</v>
      </c>
      <c r="N28" t="e">
        <v>#N/A</v>
      </c>
      <c r="O28" t="e">
        <v>#N/A</v>
      </c>
      <c r="P28" t="e">
        <v>#N/A</v>
      </c>
      <c r="Q28" t="e">
        <v>#N/A</v>
      </c>
      <c r="R28" t="e">
        <v>#N/A</v>
      </c>
      <c r="S28">
        <v>-1.1415903407253296</v>
      </c>
      <c r="V28"/>
      <c r="W28"/>
    </row>
    <row r="29" spans="1:23" x14ac:dyDescent="0.3">
      <c r="A29" s="1">
        <v>22508</v>
      </c>
      <c r="B29">
        <v>-2.2454265563476214</v>
      </c>
      <c r="C29" t="e">
        <v>#N/A</v>
      </c>
      <c r="D29" t="e">
        <v>#N/A</v>
      </c>
      <c r="E29" t="e">
        <v>#N/A</v>
      </c>
      <c r="F29">
        <v>-2.5353333333333339</v>
      </c>
      <c r="G29" t="e">
        <v>#N/A</v>
      </c>
      <c r="H29" t="e">
        <v>#N/A</v>
      </c>
      <c r="I29" t="e">
        <v>#N/A</v>
      </c>
      <c r="J29" t="e">
        <v>#N/A</v>
      </c>
      <c r="K29" t="e">
        <v>#N/A</v>
      </c>
      <c r="L29" t="e">
        <v>#N/A</v>
      </c>
      <c r="M29" t="e">
        <v>#N/A</v>
      </c>
      <c r="N29" t="e">
        <v>#N/A</v>
      </c>
      <c r="O29" t="e">
        <v>#N/A</v>
      </c>
      <c r="P29" t="e">
        <v>#N/A</v>
      </c>
      <c r="Q29" t="e">
        <v>#N/A</v>
      </c>
      <c r="R29" t="e">
        <v>#N/A</v>
      </c>
      <c r="S29">
        <v>-1.4552633486618731</v>
      </c>
      <c r="V29"/>
      <c r="W29"/>
    </row>
    <row r="30" spans="1:23" x14ac:dyDescent="0.3">
      <c r="A30" s="1">
        <v>22600</v>
      </c>
      <c r="B30">
        <v>-1.250769805460368</v>
      </c>
      <c r="C30" t="e">
        <v>#N/A</v>
      </c>
      <c r="D30" t="e">
        <v>#N/A</v>
      </c>
      <c r="E30" t="e">
        <v>#N/A</v>
      </c>
      <c r="F30">
        <v>-1.3879999999999999</v>
      </c>
      <c r="G30" t="e">
        <v>#N/A</v>
      </c>
      <c r="H30" t="e">
        <v>#N/A</v>
      </c>
      <c r="I30" t="e">
        <v>#N/A</v>
      </c>
      <c r="J30" t="e">
        <v>#N/A</v>
      </c>
      <c r="K30" t="e">
        <v>#N/A</v>
      </c>
      <c r="L30" t="e">
        <v>#N/A</v>
      </c>
      <c r="M30" t="e">
        <v>#N/A</v>
      </c>
      <c r="N30" t="e">
        <v>#N/A</v>
      </c>
      <c r="O30" t="e">
        <v>#N/A</v>
      </c>
      <c r="P30" t="e">
        <v>#N/A</v>
      </c>
      <c r="Q30" t="e">
        <v>#N/A</v>
      </c>
      <c r="R30" t="e">
        <v>#N/A</v>
      </c>
      <c r="S30">
        <v>-1.0375585348994605</v>
      </c>
      <c r="V30"/>
      <c r="W30"/>
    </row>
    <row r="31" spans="1:23" x14ac:dyDescent="0.3">
      <c r="A31" s="1">
        <v>22692</v>
      </c>
      <c r="B31">
        <v>-0.44337684755426893</v>
      </c>
      <c r="C31" t="e">
        <v>#N/A</v>
      </c>
      <c r="D31" t="e">
        <v>#N/A</v>
      </c>
      <c r="E31" t="e">
        <v>#N/A</v>
      </c>
      <c r="F31">
        <v>-0.23666666666666636</v>
      </c>
      <c r="G31" t="e">
        <v>#N/A</v>
      </c>
      <c r="H31" t="e">
        <v>#N/A</v>
      </c>
      <c r="I31" t="e">
        <v>#N/A</v>
      </c>
      <c r="J31" t="e">
        <v>#N/A</v>
      </c>
      <c r="K31" t="e">
        <v>#N/A</v>
      </c>
      <c r="L31" t="e">
        <v>#N/A</v>
      </c>
      <c r="M31" t="e">
        <v>#N/A</v>
      </c>
      <c r="N31" t="e">
        <v>#N/A</v>
      </c>
      <c r="O31" t="e">
        <v>#N/A</v>
      </c>
      <c r="P31" t="e">
        <v>#N/A</v>
      </c>
      <c r="Q31" t="e">
        <v>#N/A</v>
      </c>
      <c r="R31" t="e">
        <v>#N/A</v>
      </c>
      <c r="S31">
        <v>-0.55179178988800004</v>
      </c>
      <c r="V31"/>
      <c r="W31"/>
    </row>
    <row r="32" spans="1:23" x14ac:dyDescent="0.3">
      <c r="A32" s="1">
        <v>22781</v>
      </c>
      <c r="B32">
        <v>-0.53165822292415965</v>
      </c>
      <c r="C32" t="e">
        <v>#N/A</v>
      </c>
      <c r="D32" t="e">
        <v>#N/A</v>
      </c>
      <c r="E32" t="e">
        <v>#N/A</v>
      </c>
      <c r="F32">
        <v>-2.0666666666668831E-2</v>
      </c>
      <c r="G32" t="e">
        <v>#N/A</v>
      </c>
      <c r="H32" t="e">
        <v>#N/A</v>
      </c>
      <c r="I32" t="e">
        <v>#N/A</v>
      </c>
      <c r="J32" t="e">
        <v>#N/A</v>
      </c>
      <c r="K32" t="e">
        <v>#N/A</v>
      </c>
      <c r="L32" t="e">
        <v>#N/A</v>
      </c>
      <c r="M32" t="e">
        <v>#N/A</v>
      </c>
      <c r="N32" t="e">
        <v>#N/A</v>
      </c>
      <c r="O32" t="e">
        <v>#N/A</v>
      </c>
      <c r="P32" t="e">
        <v>#N/A</v>
      </c>
      <c r="Q32" t="e">
        <v>#N/A</v>
      </c>
      <c r="R32" t="e">
        <v>#N/A</v>
      </c>
      <c r="S32">
        <v>-0.60170951228907654</v>
      </c>
      <c r="V32"/>
      <c r="W32"/>
    </row>
    <row r="33" spans="1:23" x14ac:dyDescent="0.3">
      <c r="A33" s="1">
        <v>22873</v>
      </c>
      <c r="B33">
        <v>-0.33445856210814273</v>
      </c>
      <c r="C33" t="e">
        <v>#N/A</v>
      </c>
      <c r="D33" t="e">
        <v>#N/A</v>
      </c>
      <c r="E33" t="e">
        <v>#N/A</v>
      </c>
      <c r="F33">
        <v>-6.9333333333334579E-2</v>
      </c>
      <c r="G33" t="e">
        <v>#N/A</v>
      </c>
      <c r="H33" t="e">
        <v>#N/A</v>
      </c>
      <c r="I33" t="e">
        <v>#N/A</v>
      </c>
      <c r="J33" t="e">
        <v>#N/A</v>
      </c>
      <c r="K33" t="e">
        <v>#N/A</v>
      </c>
      <c r="L33" t="e">
        <v>#N/A</v>
      </c>
      <c r="M33" t="e">
        <v>#N/A</v>
      </c>
      <c r="N33" t="e">
        <v>#N/A</v>
      </c>
      <c r="O33" t="e">
        <v>#N/A</v>
      </c>
      <c r="P33" t="e">
        <v>#N/A</v>
      </c>
      <c r="Q33" t="e">
        <v>#N/A</v>
      </c>
      <c r="R33" t="e">
        <v>#N/A</v>
      </c>
      <c r="S33">
        <v>-0.58514315785306792</v>
      </c>
      <c r="V33"/>
      <c r="W33"/>
    </row>
    <row r="34" spans="1:23" x14ac:dyDescent="0.3">
      <c r="A34" s="1">
        <v>22965</v>
      </c>
      <c r="B34">
        <v>-1.0503391437118605</v>
      </c>
      <c r="C34" t="e">
        <v>#N/A</v>
      </c>
      <c r="D34" t="e">
        <v>#N/A</v>
      </c>
      <c r="E34" t="e">
        <v>#N/A</v>
      </c>
      <c r="F34">
        <v>1.5333333333332533E-2</v>
      </c>
      <c r="G34" t="e">
        <v>#N/A</v>
      </c>
      <c r="H34" t="e">
        <v>#N/A</v>
      </c>
      <c r="I34" t="e">
        <v>#N/A</v>
      </c>
      <c r="J34" t="e">
        <v>#N/A</v>
      </c>
      <c r="K34" t="e">
        <v>#N/A</v>
      </c>
      <c r="L34" t="e">
        <v>#N/A</v>
      </c>
      <c r="M34" t="e">
        <v>#N/A</v>
      </c>
      <c r="N34" t="e">
        <v>#N/A</v>
      </c>
      <c r="O34" t="e">
        <v>#N/A</v>
      </c>
      <c r="P34" t="e">
        <v>#N/A</v>
      </c>
      <c r="Q34" t="e">
        <v>#N/A</v>
      </c>
      <c r="R34" t="e">
        <v>#N/A</v>
      </c>
      <c r="S34">
        <v>-1.1034707643938049</v>
      </c>
      <c r="V34"/>
      <c r="W34"/>
    </row>
    <row r="35" spans="1:23" x14ac:dyDescent="0.3">
      <c r="A35" s="1">
        <v>23057</v>
      </c>
      <c r="B35">
        <v>-1.023690488774724</v>
      </c>
      <c r="C35" t="e">
        <v>#N/A</v>
      </c>
      <c r="D35" t="e">
        <v>#N/A</v>
      </c>
      <c r="E35" t="e">
        <v>#N/A</v>
      </c>
      <c r="F35">
        <v>-0.4313333333333329</v>
      </c>
      <c r="G35" t="e">
        <v>#N/A</v>
      </c>
      <c r="H35" t="e">
        <v>#N/A</v>
      </c>
      <c r="I35" t="e">
        <v>#N/A</v>
      </c>
      <c r="J35" t="e">
        <v>#N/A</v>
      </c>
      <c r="K35" t="e">
        <v>#N/A</v>
      </c>
      <c r="L35" t="e">
        <v>#N/A</v>
      </c>
      <c r="M35" t="e">
        <v>#N/A</v>
      </c>
      <c r="N35" t="e">
        <v>#N/A</v>
      </c>
      <c r="O35" t="e">
        <v>#N/A</v>
      </c>
      <c r="P35" t="e">
        <v>#N/A</v>
      </c>
      <c r="Q35" t="e">
        <v>#N/A</v>
      </c>
      <c r="R35" t="e">
        <v>#N/A</v>
      </c>
      <c r="S35">
        <v>-1.2890359125377984</v>
      </c>
      <c r="V35"/>
      <c r="W35"/>
    </row>
    <row r="36" spans="1:23" x14ac:dyDescent="0.3">
      <c r="A36" s="1">
        <v>23146</v>
      </c>
      <c r="B36">
        <v>-0.97884088291734017</v>
      </c>
      <c r="C36">
        <v>0.28654649117949565</v>
      </c>
      <c r="D36" t="e">
        <v>#N/A</v>
      </c>
      <c r="E36" t="e">
        <v>#N/A</v>
      </c>
      <c r="F36">
        <v>-0.34266666666666801</v>
      </c>
      <c r="G36" t="e">
        <v>#N/A</v>
      </c>
      <c r="H36" t="e">
        <v>#N/A</v>
      </c>
      <c r="I36">
        <v>1.1581438549042495</v>
      </c>
      <c r="J36">
        <v>-0.21006849461260996</v>
      </c>
      <c r="K36">
        <v>0.19324135050520397</v>
      </c>
      <c r="L36" t="e">
        <v>#N/A</v>
      </c>
      <c r="M36" t="e">
        <v>#N/A</v>
      </c>
      <c r="N36" t="e">
        <v>#N/A</v>
      </c>
      <c r="O36" t="e">
        <v>#N/A</v>
      </c>
      <c r="P36" t="e">
        <v>#N/A</v>
      </c>
      <c r="Q36" t="e">
        <v>#N/A</v>
      </c>
      <c r="R36" t="e">
        <v>#N/A</v>
      </c>
      <c r="S36">
        <v>-0.94202832662706726</v>
      </c>
      <c r="V36"/>
      <c r="W36"/>
    </row>
    <row r="37" spans="1:23" x14ac:dyDescent="0.3">
      <c r="A37" s="1">
        <v>23238</v>
      </c>
      <c r="B37">
        <v>0.11941432684437993</v>
      </c>
      <c r="C37">
        <v>1.4450312442313451</v>
      </c>
      <c r="D37" t="e">
        <v>#N/A</v>
      </c>
      <c r="E37" t="e">
        <v>#N/A</v>
      </c>
      <c r="F37">
        <v>0.14400000000000013</v>
      </c>
      <c r="G37" t="e">
        <v>#N/A</v>
      </c>
      <c r="H37" t="e">
        <v>#N/A</v>
      </c>
      <c r="I37">
        <v>1.6759213002751068</v>
      </c>
      <c r="J37">
        <v>1.3584805004046807</v>
      </c>
      <c r="K37">
        <v>1.0806669905954003</v>
      </c>
      <c r="L37" t="e">
        <v>#N/A</v>
      </c>
      <c r="M37" t="e">
        <v>#N/A</v>
      </c>
      <c r="N37" t="e">
        <v>#N/A</v>
      </c>
      <c r="O37" t="e">
        <v>#N/A</v>
      </c>
      <c r="P37" t="e">
        <v>#N/A</v>
      </c>
      <c r="Q37" t="e">
        <v>#N/A</v>
      </c>
      <c r="R37" t="e">
        <v>#N/A</v>
      </c>
      <c r="S37">
        <v>-0.79833240717012188</v>
      </c>
      <c r="V37"/>
      <c r="W37"/>
    </row>
    <row r="38" spans="1:23" x14ac:dyDescent="0.3">
      <c r="A38" s="1">
        <v>23330</v>
      </c>
      <c r="B38">
        <v>-0.30681570669005231</v>
      </c>
      <c r="C38">
        <v>1.2991887847533456</v>
      </c>
      <c r="D38" t="e">
        <v>#N/A</v>
      </c>
      <c r="E38" t="e">
        <v>#N/A</v>
      </c>
      <c r="F38">
        <v>3.4666666666666401E-2</v>
      </c>
      <c r="G38" t="e">
        <v>#N/A</v>
      </c>
      <c r="H38" t="e">
        <v>#N/A</v>
      </c>
      <c r="I38">
        <v>1.9261311357593858</v>
      </c>
      <c r="J38">
        <v>1.0967056820892309</v>
      </c>
      <c r="K38">
        <v>1.1950574109658127</v>
      </c>
      <c r="L38" t="e">
        <v>#N/A</v>
      </c>
      <c r="M38" t="e">
        <v>#N/A</v>
      </c>
      <c r="N38" t="e">
        <v>#N/A</v>
      </c>
      <c r="O38" t="e">
        <v>#N/A</v>
      </c>
      <c r="P38" t="e">
        <v>#N/A</v>
      </c>
      <c r="Q38" t="e">
        <v>#N/A</v>
      </c>
      <c r="R38" t="e">
        <v>#N/A</v>
      </c>
      <c r="S38">
        <v>-0.85458244377920778</v>
      </c>
      <c r="V38"/>
      <c r="W38"/>
    </row>
    <row r="39" spans="1:23" x14ac:dyDescent="0.3">
      <c r="A39" s="1">
        <v>23422</v>
      </c>
      <c r="B39">
        <v>0.71564759687317725</v>
      </c>
      <c r="C39">
        <v>2.4049365195734262</v>
      </c>
      <c r="D39" t="e">
        <v>#N/A</v>
      </c>
      <c r="E39" t="e">
        <v>#N/A</v>
      </c>
      <c r="F39">
        <v>0.25866666666666838</v>
      </c>
      <c r="G39" t="e">
        <v>#N/A</v>
      </c>
      <c r="H39" t="e">
        <v>#N/A</v>
      </c>
      <c r="I39">
        <v>2.3765867636204661</v>
      </c>
      <c r="J39">
        <v>1.5011492214997166</v>
      </c>
      <c r="K39">
        <v>1.1416708688341171</v>
      </c>
      <c r="L39" t="e">
        <v>#N/A</v>
      </c>
      <c r="M39" t="e">
        <v>#N/A</v>
      </c>
      <c r="N39" t="e">
        <v>#N/A</v>
      </c>
      <c r="O39" t="e">
        <v>#N/A</v>
      </c>
      <c r="P39" t="e">
        <v>#N/A</v>
      </c>
      <c r="Q39" t="e">
        <v>#N/A</v>
      </c>
      <c r="R39" t="e">
        <v>#N/A</v>
      </c>
      <c r="S39">
        <v>-0.7133209356930621</v>
      </c>
      <c r="V39"/>
      <c r="W39"/>
    </row>
    <row r="40" spans="1:23" x14ac:dyDescent="0.3">
      <c r="A40" s="1">
        <v>23512</v>
      </c>
      <c r="B40">
        <v>0.71952516287459456</v>
      </c>
      <c r="C40">
        <v>2.4154791826152584</v>
      </c>
      <c r="D40" t="e">
        <v>#N/A</v>
      </c>
      <c r="E40" t="e">
        <v>#N/A</v>
      </c>
      <c r="F40">
        <v>0.81600000000000072</v>
      </c>
      <c r="G40" t="e">
        <v>#N/A</v>
      </c>
      <c r="H40" t="e">
        <v>#N/A</v>
      </c>
      <c r="I40">
        <v>3.1948094133480538</v>
      </c>
      <c r="J40">
        <v>1.0743586545717487</v>
      </c>
      <c r="K40">
        <v>1.4172359120544371</v>
      </c>
      <c r="L40" t="e">
        <v>#N/A</v>
      </c>
      <c r="M40" t="e">
        <v>#N/A</v>
      </c>
      <c r="N40" t="e">
        <v>#N/A</v>
      </c>
      <c r="O40" t="e">
        <v>#N/A</v>
      </c>
      <c r="P40" t="e">
        <v>#N/A</v>
      </c>
      <c r="Q40" t="e">
        <v>#N/A</v>
      </c>
      <c r="R40" t="e">
        <v>#N/A</v>
      </c>
      <c r="S40">
        <v>9.1945957395736855E-2</v>
      </c>
      <c r="V40"/>
      <c r="W40"/>
    </row>
    <row r="41" spans="1:23" x14ac:dyDescent="0.3">
      <c r="A41" s="1">
        <v>23604</v>
      </c>
      <c r="B41">
        <v>1.1947831856144959</v>
      </c>
      <c r="C41">
        <v>2.9141156545972353</v>
      </c>
      <c r="D41" t="e">
        <v>#N/A</v>
      </c>
      <c r="E41" t="e">
        <v>#N/A</v>
      </c>
      <c r="F41">
        <v>1.2400000000000002</v>
      </c>
      <c r="G41" t="e">
        <v>#N/A</v>
      </c>
      <c r="H41" t="e">
        <v>#N/A</v>
      </c>
      <c r="I41">
        <v>3.453049782903804</v>
      </c>
      <c r="J41">
        <v>1.7777437313788298</v>
      </c>
      <c r="K41">
        <v>1.8183611222812743</v>
      </c>
      <c r="L41" t="e">
        <v>#N/A</v>
      </c>
      <c r="M41" t="e">
        <v>#N/A</v>
      </c>
      <c r="N41" t="e">
        <v>#N/A</v>
      </c>
      <c r="O41" t="e">
        <v>#N/A</v>
      </c>
      <c r="P41" t="e">
        <v>#N/A</v>
      </c>
      <c r="Q41" t="e">
        <v>#N/A</v>
      </c>
      <c r="R41" t="e">
        <v>#N/A</v>
      </c>
      <c r="S41">
        <v>-0.23894985900797394</v>
      </c>
      <c r="V41"/>
      <c r="W41"/>
    </row>
    <row r="42" spans="1:23" x14ac:dyDescent="0.3">
      <c r="A42" s="1">
        <v>23696</v>
      </c>
      <c r="B42">
        <v>0.42434988863616552</v>
      </c>
      <c r="C42">
        <v>2.2105617901887231</v>
      </c>
      <c r="D42" t="e">
        <v>#N/A</v>
      </c>
      <c r="E42" t="e">
        <v>#N/A</v>
      </c>
      <c r="F42">
        <v>1.3326666666666682</v>
      </c>
      <c r="G42" t="e">
        <v>#N/A</v>
      </c>
      <c r="H42" t="e">
        <v>#N/A</v>
      </c>
      <c r="I42">
        <v>3.7007956554867949</v>
      </c>
      <c r="J42">
        <v>1.2800377644156635</v>
      </c>
      <c r="K42">
        <v>2.0276281145934671</v>
      </c>
      <c r="L42" t="e">
        <v>#N/A</v>
      </c>
      <c r="M42" t="e">
        <v>#N/A</v>
      </c>
      <c r="N42" t="e">
        <v>#N/A</v>
      </c>
      <c r="O42" t="e">
        <v>#N/A</v>
      </c>
      <c r="P42" t="e">
        <v>#N/A</v>
      </c>
      <c r="Q42" t="e">
        <v>#N/A</v>
      </c>
      <c r="R42" t="e">
        <v>#N/A</v>
      </c>
      <c r="S42">
        <v>-0.37165522439293852</v>
      </c>
      <c r="V42"/>
      <c r="W42"/>
    </row>
    <row r="43" spans="1:23" x14ac:dyDescent="0.3">
      <c r="A43" s="1">
        <v>23788</v>
      </c>
      <c r="B43">
        <v>1.7374587854070569</v>
      </c>
      <c r="C43">
        <v>3.7402255624959255</v>
      </c>
      <c r="D43" t="e">
        <v>#N/A</v>
      </c>
      <c r="E43" t="e">
        <v>#N/A</v>
      </c>
      <c r="F43">
        <v>1.4920000000000009</v>
      </c>
      <c r="G43" t="e">
        <v>#N/A</v>
      </c>
      <c r="H43" t="e">
        <v>#N/A</v>
      </c>
      <c r="I43">
        <v>4.3552850238760641</v>
      </c>
      <c r="J43">
        <v>1.7390970987008709</v>
      </c>
      <c r="K43">
        <v>1.7162944015912327</v>
      </c>
      <c r="L43" t="e">
        <v>#N/A</v>
      </c>
      <c r="M43" t="e">
        <v>#N/A</v>
      </c>
      <c r="N43" t="e">
        <v>#N/A</v>
      </c>
      <c r="O43" t="e">
        <v>#N/A</v>
      </c>
      <c r="P43" t="e">
        <v>#N/A</v>
      </c>
      <c r="Q43" t="e">
        <v>#N/A</v>
      </c>
      <c r="R43" t="e">
        <v>#N/A</v>
      </c>
      <c r="S43">
        <v>-0.10751102559106585</v>
      </c>
      <c r="V43"/>
      <c r="W43"/>
    </row>
    <row r="44" spans="1:23" x14ac:dyDescent="0.3">
      <c r="A44" s="1">
        <v>23877</v>
      </c>
      <c r="B44">
        <v>1.9419720069338933</v>
      </c>
      <c r="C44">
        <v>3.6791226766855343</v>
      </c>
      <c r="D44" t="e">
        <v>#N/A</v>
      </c>
      <c r="E44" t="e">
        <v>#N/A</v>
      </c>
      <c r="F44">
        <v>1.9846666666666675</v>
      </c>
      <c r="G44" t="e">
        <v>#N/A</v>
      </c>
      <c r="H44" t="e">
        <v>#N/A</v>
      </c>
      <c r="I44">
        <v>4.4153431216165941</v>
      </c>
      <c r="J44">
        <v>2.023481763606148</v>
      </c>
      <c r="K44">
        <v>2.2247098929348574</v>
      </c>
      <c r="L44" t="e">
        <v>#N/A</v>
      </c>
      <c r="M44" t="e">
        <v>#N/A</v>
      </c>
      <c r="N44" t="e">
        <v>#N/A</v>
      </c>
      <c r="O44" t="e">
        <v>#N/A</v>
      </c>
      <c r="P44" t="e">
        <v>#N/A</v>
      </c>
      <c r="Q44" t="e">
        <v>#N/A</v>
      </c>
      <c r="R44" t="e">
        <v>#N/A</v>
      </c>
      <c r="S44">
        <v>0.55332973712940259</v>
      </c>
      <c r="V44"/>
      <c r="W44"/>
    </row>
    <row r="45" spans="1:23" x14ac:dyDescent="0.3">
      <c r="A45" s="1">
        <v>23969</v>
      </c>
      <c r="B45">
        <v>3.0861431482919555</v>
      </c>
      <c r="C45">
        <v>4.5794040478660696</v>
      </c>
      <c r="D45" t="e">
        <v>#N/A</v>
      </c>
      <c r="E45" t="e">
        <v>#N/A</v>
      </c>
      <c r="F45">
        <v>2.6106666666666651</v>
      </c>
      <c r="G45" t="e">
        <v>#N/A</v>
      </c>
      <c r="H45" t="e">
        <v>#N/A</v>
      </c>
      <c r="I45">
        <v>5.0576242716146176</v>
      </c>
      <c r="J45">
        <v>2.5309610220006613</v>
      </c>
      <c r="K45">
        <v>2.6545179343214009</v>
      </c>
      <c r="L45" t="e">
        <v>#N/A</v>
      </c>
      <c r="M45" t="e">
        <v>#N/A</v>
      </c>
      <c r="N45" t="e">
        <v>#N/A</v>
      </c>
      <c r="O45" t="e">
        <v>#N/A</v>
      </c>
      <c r="P45" t="e">
        <v>#N/A</v>
      </c>
      <c r="Q45" t="e">
        <v>#N/A</v>
      </c>
      <c r="R45" t="e">
        <v>#N/A</v>
      </c>
      <c r="S45">
        <v>1.010719015876262</v>
      </c>
      <c r="V45"/>
      <c r="W45"/>
    </row>
    <row r="46" spans="1:23" x14ac:dyDescent="0.3">
      <c r="A46" s="1">
        <v>24061</v>
      </c>
      <c r="B46">
        <v>4.3352268518705932</v>
      </c>
      <c r="C46">
        <v>5.458218909117627</v>
      </c>
      <c r="D46" t="e">
        <v>#N/A</v>
      </c>
      <c r="E46" t="e">
        <v>#N/A</v>
      </c>
      <c r="F46">
        <v>3.1699999999999982</v>
      </c>
      <c r="G46" t="e">
        <v>#N/A</v>
      </c>
      <c r="H46" t="e">
        <v>#N/A</v>
      </c>
      <c r="I46">
        <v>5.4426436805481924</v>
      </c>
      <c r="J46">
        <v>2.9125701976949472</v>
      </c>
      <c r="K46">
        <v>2.7866474484865176</v>
      </c>
      <c r="L46" t="e">
        <v>#N/A</v>
      </c>
      <c r="M46" t="e">
        <v>#N/A</v>
      </c>
      <c r="N46" t="e">
        <v>#N/A</v>
      </c>
      <c r="O46" t="e">
        <v>#N/A</v>
      </c>
      <c r="P46" t="e">
        <v>#N/A</v>
      </c>
      <c r="Q46" t="e">
        <v>#N/A</v>
      </c>
      <c r="R46" t="e">
        <v>#N/A</v>
      </c>
      <c r="S46">
        <v>1.2645139004093409</v>
      </c>
      <c r="V46"/>
      <c r="W46"/>
    </row>
    <row r="47" spans="1:23" x14ac:dyDescent="0.3">
      <c r="A47" s="1">
        <v>24153</v>
      </c>
      <c r="B47">
        <v>5.7266481478273104</v>
      </c>
      <c r="C47">
        <v>6.6740376420210357</v>
      </c>
      <c r="D47" t="e">
        <v>#N/A</v>
      </c>
      <c r="E47" t="e">
        <v>#N/A</v>
      </c>
      <c r="F47">
        <v>3.6626666666666674</v>
      </c>
      <c r="G47" t="e">
        <v>#N/A</v>
      </c>
      <c r="H47" t="e">
        <v>#N/A</v>
      </c>
      <c r="I47">
        <v>6.0606609715229931</v>
      </c>
      <c r="J47">
        <v>3.5339942953878052</v>
      </c>
      <c r="K47">
        <v>3.007445958517267</v>
      </c>
      <c r="L47" t="e">
        <v>#N/A</v>
      </c>
      <c r="M47" t="e">
        <v>#N/A</v>
      </c>
      <c r="N47" t="e">
        <v>#N/A</v>
      </c>
      <c r="O47" t="e">
        <v>#N/A</v>
      </c>
      <c r="P47" t="e">
        <v>#N/A</v>
      </c>
      <c r="Q47" t="e">
        <v>#N/A</v>
      </c>
      <c r="R47" t="e">
        <v>#N/A</v>
      </c>
      <c r="S47">
        <v>1.5812434322062643</v>
      </c>
      <c r="V47"/>
      <c r="W47"/>
    </row>
    <row r="48" spans="1:23" x14ac:dyDescent="0.3">
      <c r="A48" s="1">
        <v>24242</v>
      </c>
      <c r="B48">
        <v>4.9463384596439832</v>
      </c>
      <c r="C48">
        <v>5.6565351121714835</v>
      </c>
      <c r="D48" t="e">
        <v>#N/A</v>
      </c>
      <c r="E48" t="e">
        <v>#N/A</v>
      </c>
      <c r="F48">
        <v>3.7553333333333336</v>
      </c>
      <c r="G48" t="e">
        <v>#N/A</v>
      </c>
      <c r="H48" t="e">
        <v>#N/A</v>
      </c>
      <c r="I48">
        <v>5.8403078068674832</v>
      </c>
      <c r="J48">
        <v>3.1588788174133056</v>
      </c>
      <c r="K48">
        <v>3.3829487684052362</v>
      </c>
      <c r="L48" t="e">
        <v>#N/A</v>
      </c>
      <c r="M48" t="e">
        <v>#N/A</v>
      </c>
      <c r="N48" t="e">
        <v>#N/A</v>
      </c>
      <c r="O48" t="e">
        <v>#N/A</v>
      </c>
      <c r="P48" t="e">
        <v>#N/A</v>
      </c>
      <c r="Q48" t="e">
        <v>#N/A</v>
      </c>
      <c r="R48" t="e">
        <v>#N/A</v>
      </c>
      <c r="S48">
        <v>1.8941086008746026</v>
      </c>
      <c r="V48"/>
      <c r="W48"/>
    </row>
    <row r="49" spans="1:23" x14ac:dyDescent="0.3">
      <c r="A49" s="1">
        <v>24334</v>
      </c>
      <c r="B49">
        <v>4.6832889464803227</v>
      </c>
      <c r="C49">
        <v>4.8322583484357997</v>
      </c>
      <c r="D49" t="e">
        <v>#N/A</v>
      </c>
      <c r="E49" t="e">
        <v>#N/A</v>
      </c>
      <c r="F49">
        <v>3.9126666666666656</v>
      </c>
      <c r="G49" t="e">
        <v>#N/A</v>
      </c>
      <c r="H49" t="e">
        <v>#N/A</v>
      </c>
      <c r="I49">
        <v>5.3510192217614572</v>
      </c>
      <c r="J49">
        <v>2.7038247607992068</v>
      </c>
      <c r="K49">
        <v>3.4146976779881788</v>
      </c>
      <c r="L49" t="e">
        <v>#N/A</v>
      </c>
      <c r="M49" t="e">
        <v>#N/A</v>
      </c>
      <c r="N49" t="e">
        <v>#N/A</v>
      </c>
      <c r="O49" t="e">
        <v>#N/A</v>
      </c>
      <c r="P49" t="e">
        <v>#N/A</v>
      </c>
      <c r="Q49" t="e">
        <v>#N/A</v>
      </c>
      <c r="R49" t="e">
        <v>#N/A</v>
      </c>
      <c r="S49">
        <v>2.2684642056480016</v>
      </c>
      <c r="V49"/>
      <c r="W49"/>
    </row>
    <row r="50" spans="1:23" x14ac:dyDescent="0.3">
      <c r="A50" s="1">
        <v>24426</v>
      </c>
      <c r="B50">
        <v>4.4036319973711784</v>
      </c>
      <c r="C50">
        <v>4.1405553725103346</v>
      </c>
      <c r="D50" t="e">
        <v>#N/A</v>
      </c>
      <c r="E50" t="e">
        <v>#N/A</v>
      </c>
      <c r="F50">
        <v>4.0699999999999994</v>
      </c>
      <c r="G50" t="e">
        <v>#N/A</v>
      </c>
      <c r="H50" t="e">
        <v>#N/A</v>
      </c>
      <c r="I50">
        <v>5.0814749023053993</v>
      </c>
      <c r="J50">
        <v>2.1826172993354107</v>
      </c>
      <c r="K50">
        <v>3.2730280323322978</v>
      </c>
      <c r="L50" t="e">
        <v>#N/A</v>
      </c>
      <c r="M50" t="e">
        <v>#N/A</v>
      </c>
      <c r="N50" t="e">
        <v>#N/A</v>
      </c>
      <c r="O50" t="e">
        <v>#N/A</v>
      </c>
      <c r="P50" t="e">
        <v>#N/A</v>
      </c>
      <c r="Q50" t="e">
        <v>#N/A</v>
      </c>
      <c r="R50" t="e">
        <v>#N/A</v>
      </c>
      <c r="S50">
        <v>2.7720400269143397</v>
      </c>
      <c r="V50"/>
      <c r="W50"/>
    </row>
    <row r="51" spans="1:23" x14ac:dyDescent="0.3">
      <c r="A51" s="1">
        <v>24518</v>
      </c>
      <c r="B51">
        <v>4.175300401897327</v>
      </c>
      <c r="C51">
        <v>3.7990539687086273</v>
      </c>
      <c r="D51" t="e">
        <v>#N/A</v>
      </c>
      <c r="E51" t="e">
        <v>#N/A</v>
      </c>
      <c r="F51">
        <v>3.8273333333333328</v>
      </c>
      <c r="G51" t="e">
        <v>#N/A</v>
      </c>
      <c r="H51" t="e">
        <v>#N/A</v>
      </c>
      <c r="I51">
        <v>4.4999884482708845</v>
      </c>
      <c r="J51">
        <v>2.129993779207688</v>
      </c>
      <c r="K51">
        <v>2.8634952539275504</v>
      </c>
      <c r="L51" t="e">
        <v>#N/A</v>
      </c>
      <c r="M51" t="e">
        <v>#N/A</v>
      </c>
      <c r="N51" t="e">
        <v>#N/A</v>
      </c>
      <c r="O51" t="e">
        <v>#N/A</v>
      </c>
      <c r="P51" t="e">
        <v>#N/A</v>
      </c>
      <c r="Q51" t="e">
        <v>#N/A</v>
      </c>
      <c r="R51" t="e">
        <v>#N/A</v>
      </c>
      <c r="S51">
        <v>2.1380542874761232</v>
      </c>
      <c r="V51"/>
      <c r="W51"/>
    </row>
    <row r="52" spans="1:23" x14ac:dyDescent="0.3">
      <c r="A52" s="1">
        <v>24607</v>
      </c>
      <c r="B52">
        <v>3.0906634551054055</v>
      </c>
      <c r="C52">
        <v>2.8615460384494491</v>
      </c>
      <c r="D52" t="e">
        <v>#N/A</v>
      </c>
      <c r="E52" t="e">
        <v>#N/A</v>
      </c>
      <c r="F52">
        <v>3.8493333333333331</v>
      </c>
      <c r="G52" t="e">
        <v>#N/A</v>
      </c>
      <c r="H52" t="e">
        <v>#N/A</v>
      </c>
      <c r="I52">
        <v>4.5672258107121815</v>
      </c>
      <c r="J52">
        <v>1.5275052933211846</v>
      </c>
      <c r="K52">
        <v>2.8219247575999917</v>
      </c>
      <c r="L52" t="e">
        <v>#N/A</v>
      </c>
      <c r="M52" t="e">
        <v>#N/A</v>
      </c>
      <c r="N52" t="e">
        <v>#N/A</v>
      </c>
      <c r="O52" t="e">
        <v>#N/A</v>
      </c>
      <c r="P52" t="e">
        <v>#N/A</v>
      </c>
      <c r="Q52" t="e">
        <v>#N/A</v>
      </c>
      <c r="R52" t="e">
        <v>#N/A</v>
      </c>
      <c r="S52">
        <v>2.4318782403098567</v>
      </c>
      <c r="V52"/>
      <c r="W52"/>
    </row>
    <row r="53" spans="1:23" x14ac:dyDescent="0.3">
      <c r="A53" s="1">
        <v>24699</v>
      </c>
      <c r="B53">
        <v>2.9188677403550973</v>
      </c>
      <c r="C53">
        <v>2.4430715443225277</v>
      </c>
      <c r="D53" t="e">
        <v>#N/A</v>
      </c>
      <c r="E53" t="e">
        <v>#N/A</v>
      </c>
      <c r="F53">
        <v>3.9400000000000004</v>
      </c>
      <c r="G53" t="e">
        <v>#N/A</v>
      </c>
      <c r="H53" t="e">
        <v>#N/A</v>
      </c>
      <c r="I53">
        <v>4.0430509134633175</v>
      </c>
      <c r="J53">
        <v>1.8507653149721339</v>
      </c>
      <c r="K53">
        <v>3.035969031247995</v>
      </c>
      <c r="L53" t="e">
        <v>#N/A</v>
      </c>
      <c r="M53" t="e">
        <v>#N/A</v>
      </c>
      <c r="N53" t="e">
        <v>#N/A</v>
      </c>
      <c r="O53" t="e">
        <v>#N/A</v>
      </c>
      <c r="P53" t="e">
        <v>#N/A</v>
      </c>
      <c r="Q53" t="e">
        <v>#N/A</v>
      </c>
      <c r="R53" t="e">
        <v>#N/A</v>
      </c>
      <c r="S53">
        <v>2.9224494608899931</v>
      </c>
      <c r="V53"/>
      <c r="W53"/>
    </row>
    <row r="54" spans="1:23" x14ac:dyDescent="0.3">
      <c r="A54" s="1">
        <v>24791</v>
      </c>
      <c r="B54">
        <v>2.5428724201363795</v>
      </c>
      <c r="C54">
        <v>2.0268250265130994</v>
      </c>
      <c r="D54" t="e">
        <v>#N/A</v>
      </c>
      <c r="E54" t="e">
        <v>#N/A</v>
      </c>
      <c r="F54">
        <v>3.7619999999999996</v>
      </c>
      <c r="G54" t="e">
        <v>#N/A</v>
      </c>
      <c r="H54" t="e">
        <v>#N/A</v>
      </c>
      <c r="I54">
        <v>3.479387930025454</v>
      </c>
      <c r="J54">
        <v>2.0205009662404945</v>
      </c>
      <c r="K54">
        <v>3.165081279967116</v>
      </c>
      <c r="L54" t="e">
        <v>#N/A</v>
      </c>
      <c r="M54" t="e">
        <v>#N/A</v>
      </c>
      <c r="N54" t="e">
        <v>#N/A</v>
      </c>
      <c r="O54" t="e">
        <v>#N/A</v>
      </c>
      <c r="P54" t="e">
        <v>#N/A</v>
      </c>
      <c r="Q54" t="e">
        <v>#N/A</v>
      </c>
      <c r="R54" t="e">
        <v>#N/A</v>
      </c>
      <c r="S54">
        <v>3.1406327141720567</v>
      </c>
      <c r="V54"/>
      <c r="W54"/>
    </row>
    <row r="55" spans="1:23" x14ac:dyDescent="0.3">
      <c r="A55" s="1">
        <v>24883</v>
      </c>
      <c r="B55">
        <v>3.4781076130704172</v>
      </c>
      <c r="C55">
        <v>2.9629005397010673</v>
      </c>
      <c r="D55" t="e">
        <v>#N/A</v>
      </c>
      <c r="E55" t="e">
        <v>#N/A</v>
      </c>
      <c r="F55">
        <v>4.1173333333333337</v>
      </c>
      <c r="G55" t="e">
        <v>#N/A</v>
      </c>
      <c r="H55" t="e">
        <v>#N/A</v>
      </c>
      <c r="I55">
        <v>3.7364483889546376</v>
      </c>
      <c r="J55">
        <v>3.0410464906288333</v>
      </c>
      <c r="K55">
        <v>3.7367143043430362</v>
      </c>
      <c r="L55" t="e">
        <v>#N/A</v>
      </c>
      <c r="M55" t="e">
        <v>#N/A</v>
      </c>
      <c r="N55" t="e">
        <v>#N/A</v>
      </c>
      <c r="O55" t="e">
        <v>#N/A</v>
      </c>
      <c r="P55" t="e">
        <v>#N/A</v>
      </c>
      <c r="Q55" t="e">
        <v>#N/A</v>
      </c>
      <c r="R55" t="e">
        <v>#N/A</v>
      </c>
      <c r="S55">
        <v>2.4875280534186572</v>
      </c>
      <c r="V55"/>
      <c r="W55"/>
    </row>
    <row r="56" spans="1:23" x14ac:dyDescent="0.3">
      <c r="A56" s="1">
        <v>24973</v>
      </c>
      <c r="B56">
        <v>4.0612863213309494</v>
      </c>
      <c r="C56">
        <v>3.4276657330377547</v>
      </c>
      <c r="D56" t="e">
        <v>#N/A</v>
      </c>
      <c r="E56" t="e">
        <v>#N/A</v>
      </c>
      <c r="F56">
        <v>4.4746666666666677</v>
      </c>
      <c r="G56" t="e">
        <v>#N/A</v>
      </c>
      <c r="H56" t="e">
        <v>#N/A</v>
      </c>
      <c r="I56">
        <v>3.9574307108458129</v>
      </c>
      <c r="J56">
        <v>3.7103513695513239</v>
      </c>
      <c r="K56">
        <v>4.2474475598088066</v>
      </c>
      <c r="L56" t="e">
        <v>#N/A</v>
      </c>
      <c r="M56" t="e">
        <v>#N/A</v>
      </c>
      <c r="N56" t="e">
        <v>#N/A</v>
      </c>
      <c r="O56" t="e">
        <v>#N/A</v>
      </c>
      <c r="P56" t="e">
        <v>#N/A</v>
      </c>
      <c r="Q56" t="e">
        <v>#N/A</v>
      </c>
      <c r="R56" t="e">
        <v>#N/A</v>
      </c>
      <c r="S56">
        <v>3.2975803232085212</v>
      </c>
      <c r="V56"/>
      <c r="W56"/>
    </row>
    <row r="57" spans="1:23" x14ac:dyDescent="0.3">
      <c r="A57" s="1">
        <v>25065</v>
      </c>
      <c r="B57">
        <v>3.7150348571747083</v>
      </c>
      <c r="C57">
        <v>3.2028360122779591</v>
      </c>
      <c r="D57" t="e">
        <v>#N/A</v>
      </c>
      <c r="E57" t="e">
        <v>#N/A</v>
      </c>
      <c r="F57">
        <v>4.5633333333333344</v>
      </c>
      <c r="G57" t="e">
        <v>#N/A</v>
      </c>
      <c r="H57" t="e">
        <v>#N/A</v>
      </c>
      <c r="I57">
        <v>4.1919437407920128</v>
      </c>
      <c r="J57">
        <v>3.6729120332055625</v>
      </c>
      <c r="K57">
        <v>4.6230873431656985</v>
      </c>
      <c r="L57" t="e">
        <v>#N/A</v>
      </c>
      <c r="M57" t="e">
        <v>#N/A</v>
      </c>
      <c r="N57" t="e">
        <v>#N/A</v>
      </c>
      <c r="O57" t="e">
        <v>#N/A</v>
      </c>
      <c r="P57" t="e">
        <v>#N/A</v>
      </c>
      <c r="Q57" t="e">
        <v>#N/A</v>
      </c>
      <c r="R57" t="e">
        <v>#N/A</v>
      </c>
      <c r="S57">
        <v>2.9683430681326683</v>
      </c>
      <c r="V57"/>
      <c r="W57"/>
    </row>
    <row r="58" spans="1:23" x14ac:dyDescent="0.3">
      <c r="A58" s="1">
        <v>25157</v>
      </c>
      <c r="B58">
        <v>2.9785166776691843</v>
      </c>
      <c r="C58">
        <v>2.8125877710608207</v>
      </c>
      <c r="D58" t="e">
        <v>#N/A</v>
      </c>
      <c r="E58" t="e">
        <v>#N/A</v>
      </c>
      <c r="F58">
        <v>4.8540000000000001</v>
      </c>
      <c r="G58" t="e">
        <v>#N/A</v>
      </c>
      <c r="H58" t="e">
        <v>#N/A</v>
      </c>
      <c r="I58">
        <v>4.5056917895202337</v>
      </c>
      <c r="J58">
        <v>3.7959385731869726</v>
      </c>
      <c r="K58">
        <v>5.1336113079332675</v>
      </c>
      <c r="L58" t="e">
        <v>#N/A</v>
      </c>
      <c r="M58" t="e">
        <v>#N/A</v>
      </c>
      <c r="N58" t="e">
        <v>#N/A</v>
      </c>
      <c r="O58" t="e">
        <v>#N/A</v>
      </c>
      <c r="P58" t="e">
        <v>#N/A</v>
      </c>
      <c r="Q58" t="e">
        <v>#N/A</v>
      </c>
      <c r="R58" t="e">
        <v>#N/A</v>
      </c>
      <c r="S58">
        <v>3.035471031475808</v>
      </c>
      <c r="V58"/>
      <c r="W58"/>
    </row>
    <row r="59" spans="1:23" x14ac:dyDescent="0.3">
      <c r="A59" s="1">
        <v>25249</v>
      </c>
      <c r="B59">
        <v>3.4774143076648061</v>
      </c>
      <c r="C59">
        <v>3.2766892899374662</v>
      </c>
      <c r="D59" t="e">
        <v>#N/A</v>
      </c>
      <c r="E59" t="e">
        <v>#N/A</v>
      </c>
      <c r="F59">
        <v>4.878000000000001</v>
      </c>
      <c r="G59" t="e">
        <v>#N/A</v>
      </c>
      <c r="H59" t="e">
        <v>#N/A</v>
      </c>
      <c r="I59">
        <v>4.1554579690369637</v>
      </c>
      <c r="J59">
        <v>4.3753249120909681</v>
      </c>
      <c r="K59">
        <v>5.0838460104670817</v>
      </c>
      <c r="L59" t="e">
        <v>#N/A</v>
      </c>
      <c r="M59" t="e">
        <v>#N/A</v>
      </c>
      <c r="N59" t="e">
        <v>#N/A</v>
      </c>
      <c r="O59" t="e">
        <v>#N/A</v>
      </c>
      <c r="P59" t="e">
        <v>#N/A</v>
      </c>
      <c r="Q59" t="e">
        <v>#N/A</v>
      </c>
      <c r="R59" t="e">
        <v>#N/A</v>
      </c>
      <c r="S59">
        <v>3.3643943215096215</v>
      </c>
      <c r="V59"/>
      <c r="W59"/>
    </row>
    <row r="60" spans="1:23" x14ac:dyDescent="0.3">
      <c r="A60" s="1">
        <v>25338</v>
      </c>
      <c r="B60">
        <v>2.731253677931067</v>
      </c>
      <c r="C60">
        <v>2.5341667968208452</v>
      </c>
      <c r="D60" t="e">
        <v>#N/A</v>
      </c>
      <c r="E60" t="e">
        <v>#N/A</v>
      </c>
      <c r="F60">
        <v>4.8353333333333328</v>
      </c>
      <c r="G60" t="e">
        <v>#N/A</v>
      </c>
      <c r="H60" t="e">
        <v>#N/A</v>
      </c>
      <c r="I60">
        <v>3.91356412676733</v>
      </c>
      <c r="J60">
        <v>4.1613398904959302</v>
      </c>
      <c r="K60">
        <v>5.5416858939510973</v>
      </c>
      <c r="L60" t="e">
        <v>#N/A</v>
      </c>
      <c r="M60" t="e">
        <v>#N/A</v>
      </c>
      <c r="N60" t="e">
        <v>#N/A</v>
      </c>
      <c r="O60" t="e">
        <v>#N/A</v>
      </c>
      <c r="P60" t="e">
        <v>#N/A</v>
      </c>
      <c r="Q60" t="e">
        <v>#N/A</v>
      </c>
      <c r="R60" t="e">
        <v>#N/A</v>
      </c>
      <c r="S60">
        <v>3.4884107835161871</v>
      </c>
      <c r="V60"/>
      <c r="W60"/>
    </row>
    <row r="61" spans="1:23" x14ac:dyDescent="0.3">
      <c r="A61" s="1">
        <v>25430</v>
      </c>
      <c r="B61">
        <v>2.4012156158386135</v>
      </c>
      <c r="C61">
        <v>2.2679283356326652</v>
      </c>
      <c r="D61" t="e">
        <v>#N/A</v>
      </c>
      <c r="E61" t="e">
        <v>#N/A</v>
      </c>
      <c r="F61">
        <v>4.5946666666666669</v>
      </c>
      <c r="G61" t="e">
        <v>#N/A</v>
      </c>
      <c r="H61" t="e">
        <v>#N/A</v>
      </c>
      <c r="I61">
        <v>3.6457357397016317</v>
      </c>
      <c r="J61">
        <v>3.9522674973402783</v>
      </c>
      <c r="K61">
        <v>5.5153372633640991</v>
      </c>
      <c r="L61" t="e">
        <v>#N/A</v>
      </c>
      <c r="M61" t="e">
        <v>#N/A</v>
      </c>
      <c r="N61" t="e">
        <v>#N/A</v>
      </c>
      <c r="O61" t="e">
        <v>#N/A</v>
      </c>
      <c r="P61" t="e">
        <v>#N/A</v>
      </c>
      <c r="Q61" t="e">
        <v>#N/A</v>
      </c>
      <c r="R61" t="e">
        <v>#N/A</v>
      </c>
      <c r="S61">
        <v>3.7394642001581815</v>
      </c>
      <c r="V61"/>
      <c r="W61"/>
    </row>
    <row r="62" spans="1:23" x14ac:dyDescent="0.3">
      <c r="A62" s="1">
        <v>25522</v>
      </c>
      <c r="B62">
        <v>0.94451882778744078</v>
      </c>
      <c r="C62">
        <v>1.0409794067282594</v>
      </c>
      <c r="D62" t="e">
        <v>#N/A</v>
      </c>
      <c r="E62" t="e">
        <v>#N/A</v>
      </c>
      <c r="F62">
        <v>4.6206666666666667</v>
      </c>
      <c r="G62" t="e">
        <v>#N/A</v>
      </c>
      <c r="H62" t="e">
        <v>#N/A</v>
      </c>
      <c r="I62">
        <v>3.7291080471523337</v>
      </c>
      <c r="J62">
        <v>3.2395630326538694</v>
      </c>
      <c r="K62">
        <v>5.7650253178483855</v>
      </c>
      <c r="L62" t="e">
        <v>#N/A</v>
      </c>
      <c r="M62" t="e">
        <v>#N/A</v>
      </c>
      <c r="N62" t="e">
        <v>#N/A</v>
      </c>
      <c r="O62" t="e">
        <v>#N/A</v>
      </c>
      <c r="P62" t="e">
        <v>#N/A</v>
      </c>
      <c r="Q62" t="e">
        <v>#N/A</v>
      </c>
      <c r="R62" t="e">
        <v>#N/A</v>
      </c>
      <c r="S62">
        <v>3.71591667698668</v>
      </c>
      <c r="V62"/>
      <c r="W62"/>
    </row>
    <row r="63" spans="1:23" x14ac:dyDescent="0.3">
      <c r="A63" s="1">
        <v>25614</v>
      </c>
      <c r="B63">
        <v>-0.12068674302653104</v>
      </c>
      <c r="C63">
        <v>0.63490100648004189</v>
      </c>
      <c r="D63" t="e">
        <v>#N/A</v>
      </c>
      <c r="E63" t="e">
        <v>#N/A</v>
      </c>
      <c r="F63">
        <v>3.4466666666666654</v>
      </c>
      <c r="G63" t="e">
        <v>#N/A</v>
      </c>
      <c r="H63" t="e">
        <v>#N/A</v>
      </c>
      <c r="I63">
        <v>3.1061869579285393</v>
      </c>
      <c r="J63">
        <v>3.1142228325808041</v>
      </c>
      <c r="K63">
        <v>5.0572523756680017</v>
      </c>
      <c r="L63" t="e">
        <v>#N/A</v>
      </c>
      <c r="M63" t="e">
        <v>#N/A</v>
      </c>
      <c r="N63" t="e">
        <v>#N/A</v>
      </c>
      <c r="O63" t="e">
        <v>#N/A</v>
      </c>
      <c r="P63" t="e">
        <v>#N/A</v>
      </c>
      <c r="Q63" t="e">
        <v>#N/A</v>
      </c>
      <c r="R63" t="e">
        <v>#N/A</v>
      </c>
      <c r="S63">
        <v>3.2847445028230027</v>
      </c>
      <c r="V63"/>
      <c r="W63"/>
    </row>
    <row r="64" spans="1:23" x14ac:dyDescent="0.3">
      <c r="A64" s="1">
        <v>25703</v>
      </c>
      <c r="B64">
        <v>-0.8491305403171675</v>
      </c>
      <c r="C64">
        <v>0.35126656704406761</v>
      </c>
      <c r="D64" t="e">
        <v>#N/A</v>
      </c>
      <c r="E64" t="e">
        <v>#N/A</v>
      </c>
      <c r="F64">
        <v>2.2746666666666666</v>
      </c>
      <c r="G64" t="e">
        <v>#N/A</v>
      </c>
      <c r="H64" t="e">
        <v>#N/A</v>
      </c>
      <c r="I64">
        <v>2.4816320883822964</v>
      </c>
      <c r="J64">
        <v>3.0267562211101633</v>
      </c>
      <c r="K64">
        <v>4.5342991697612636</v>
      </c>
      <c r="L64" t="e">
        <v>#N/A</v>
      </c>
      <c r="M64" t="e">
        <v>#N/A</v>
      </c>
      <c r="N64" t="e">
        <v>#N/A</v>
      </c>
      <c r="O64" t="e">
        <v>#N/A</v>
      </c>
      <c r="P64" t="e">
        <v>#N/A</v>
      </c>
      <c r="Q64" t="e">
        <v>#N/A</v>
      </c>
      <c r="R64" t="e">
        <v>#N/A</v>
      </c>
      <c r="S64">
        <v>2.4474546934637402</v>
      </c>
      <c r="V64"/>
      <c r="W64"/>
    </row>
    <row r="65" spans="1:23" x14ac:dyDescent="0.3">
      <c r="A65" s="1">
        <v>25795</v>
      </c>
      <c r="B65">
        <v>-0.77253623745603339</v>
      </c>
      <c r="C65">
        <v>0.6523313669486408</v>
      </c>
      <c r="D65" t="e">
        <v>#N/A</v>
      </c>
      <c r="E65" t="e">
        <v>#N/A</v>
      </c>
      <c r="F65">
        <v>1.5026666666666664</v>
      </c>
      <c r="G65" t="e">
        <v>#N/A</v>
      </c>
      <c r="H65" t="e">
        <v>#N/A</v>
      </c>
      <c r="I65">
        <v>2.0502405093252456</v>
      </c>
      <c r="J65">
        <v>3.20773650177021</v>
      </c>
      <c r="K65">
        <v>4.1143437875448416</v>
      </c>
      <c r="L65" t="e">
        <v>#N/A</v>
      </c>
      <c r="M65" t="e">
        <v>#N/A</v>
      </c>
      <c r="N65" t="e">
        <v>#N/A</v>
      </c>
      <c r="O65" t="e">
        <v>#N/A</v>
      </c>
      <c r="P65" t="e">
        <v>#N/A</v>
      </c>
      <c r="Q65" t="e">
        <v>#N/A</v>
      </c>
      <c r="R65" t="e">
        <v>#N/A</v>
      </c>
      <c r="S65">
        <v>1.6031616848449204</v>
      </c>
      <c r="V65"/>
      <c r="W65"/>
    </row>
    <row r="66" spans="1:23" x14ac:dyDescent="0.3">
      <c r="A66" s="1">
        <v>25887</v>
      </c>
      <c r="B66">
        <v>-2.6286308166292796</v>
      </c>
      <c r="C66">
        <v>-1.0898538297433342</v>
      </c>
      <c r="D66" t="e">
        <v>#N/A</v>
      </c>
      <c r="E66" t="e">
        <v>#N/A</v>
      </c>
      <c r="F66">
        <v>0.19933333333333358</v>
      </c>
      <c r="G66" t="e">
        <v>#N/A</v>
      </c>
      <c r="H66" t="e">
        <v>#N/A</v>
      </c>
      <c r="I66">
        <v>1.1707743644962445</v>
      </c>
      <c r="J66">
        <v>2.3694624271720466</v>
      </c>
      <c r="K66">
        <v>4.0920903807184761</v>
      </c>
      <c r="L66" t="e">
        <v>#N/A</v>
      </c>
      <c r="M66" t="e">
        <v>#N/A</v>
      </c>
      <c r="N66" t="e">
        <v>#N/A</v>
      </c>
      <c r="O66" t="e">
        <v>#N/A</v>
      </c>
      <c r="P66" t="e">
        <v>#N/A</v>
      </c>
      <c r="Q66" t="e">
        <v>#N/A</v>
      </c>
      <c r="R66" t="e">
        <v>#N/A</v>
      </c>
      <c r="S66">
        <v>0.8200418223678696</v>
      </c>
      <c r="V66"/>
      <c r="W66"/>
    </row>
    <row r="67" spans="1:23" x14ac:dyDescent="0.3">
      <c r="A67" s="1">
        <v>25979</v>
      </c>
      <c r="B67">
        <v>-0.77790470778040333</v>
      </c>
      <c r="C67">
        <v>0.81624548728032964</v>
      </c>
      <c r="D67" t="e">
        <v>#N/A</v>
      </c>
      <c r="E67" t="e">
        <v>#N/A</v>
      </c>
      <c r="F67">
        <v>2.9333333333333655E-2</v>
      </c>
      <c r="G67" t="e">
        <v>#N/A</v>
      </c>
      <c r="H67" t="e">
        <v>#N/A</v>
      </c>
      <c r="I67">
        <v>0.92055640726631793</v>
      </c>
      <c r="J67">
        <v>3.6384828994145311</v>
      </c>
      <c r="K67">
        <v>3.3981095736101334</v>
      </c>
      <c r="L67" t="e">
        <v>#N/A</v>
      </c>
      <c r="M67" t="e">
        <v>#N/A</v>
      </c>
      <c r="N67" t="e">
        <v>#N/A</v>
      </c>
      <c r="O67" t="e">
        <v>#N/A</v>
      </c>
      <c r="P67" t="e">
        <v>#N/A</v>
      </c>
      <c r="Q67" t="e">
        <v>#N/A</v>
      </c>
      <c r="R67" t="e">
        <v>#N/A</v>
      </c>
      <c r="S67">
        <v>0.1638735647780436</v>
      </c>
      <c r="V67"/>
      <c r="W67"/>
    </row>
    <row r="68" spans="1:23" x14ac:dyDescent="0.3">
      <c r="A68" s="1">
        <v>26068</v>
      </c>
      <c r="B68">
        <v>-1.0324273543286036</v>
      </c>
      <c r="C68">
        <v>0.7513676358286081</v>
      </c>
      <c r="D68" t="e">
        <v>#N/A</v>
      </c>
      <c r="E68" t="e">
        <v>#N/A</v>
      </c>
      <c r="F68">
        <v>0.12599999999999767</v>
      </c>
      <c r="G68" t="e">
        <v>#N/A</v>
      </c>
      <c r="H68" t="e">
        <v>#N/A</v>
      </c>
      <c r="I68">
        <v>1.150467103543436</v>
      </c>
      <c r="J68">
        <v>3.8287838045888214</v>
      </c>
      <c r="K68">
        <v>3.8043408582959373</v>
      </c>
      <c r="L68" t="e">
        <v>#N/A</v>
      </c>
      <c r="M68" t="e">
        <v>#N/A</v>
      </c>
      <c r="N68" t="e">
        <v>#N/A</v>
      </c>
      <c r="O68" t="e">
        <v>#N/A</v>
      </c>
      <c r="P68" t="e">
        <v>#N/A</v>
      </c>
      <c r="Q68" t="e">
        <v>#N/A</v>
      </c>
      <c r="R68" t="e">
        <v>#N/A</v>
      </c>
      <c r="S68">
        <v>-0.23170059490914241</v>
      </c>
      <c r="V68"/>
      <c r="W68"/>
    </row>
    <row r="69" spans="1:23" x14ac:dyDescent="0.3">
      <c r="A69" s="1">
        <v>26160</v>
      </c>
      <c r="B69">
        <v>-1.0089058093607983</v>
      </c>
      <c r="C69">
        <v>0.96848324899370564</v>
      </c>
      <c r="D69" t="e">
        <v>#N/A</v>
      </c>
      <c r="E69" t="e">
        <v>#N/A</v>
      </c>
      <c r="F69">
        <v>-0.10866666666666802</v>
      </c>
      <c r="G69" t="e">
        <v>#N/A</v>
      </c>
      <c r="H69" t="e">
        <v>#N/A</v>
      </c>
      <c r="I69">
        <v>1.3495528454079224</v>
      </c>
      <c r="J69">
        <v>3.8780477158732327</v>
      </c>
      <c r="K69">
        <v>3.8236730249537665</v>
      </c>
      <c r="L69" t="e">
        <v>#N/A</v>
      </c>
      <c r="M69" t="e">
        <v>#N/A</v>
      </c>
      <c r="N69" t="e">
        <v>#N/A</v>
      </c>
      <c r="O69" t="e">
        <v>#N/A</v>
      </c>
      <c r="P69" t="e">
        <v>#N/A</v>
      </c>
      <c r="Q69" t="e">
        <v>#N/A</v>
      </c>
      <c r="R69" t="e">
        <v>#N/A</v>
      </c>
      <c r="S69">
        <v>-0.16516665832719468</v>
      </c>
      <c r="V69"/>
      <c r="W69"/>
    </row>
    <row r="70" spans="1:23" x14ac:dyDescent="0.3">
      <c r="A70" s="1">
        <v>26252</v>
      </c>
      <c r="B70">
        <v>-1.559764184904276</v>
      </c>
      <c r="C70">
        <v>0.48924062846944094</v>
      </c>
      <c r="D70" t="e">
        <v>#N/A</v>
      </c>
      <c r="E70" t="e">
        <v>#N/A</v>
      </c>
      <c r="F70">
        <v>0.1213333333333324</v>
      </c>
      <c r="G70" t="e">
        <v>#N/A</v>
      </c>
      <c r="H70" t="e">
        <v>#N/A</v>
      </c>
      <c r="I70">
        <v>1.6831160300670138</v>
      </c>
      <c r="J70">
        <v>2.983469766814741</v>
      </c>
      <c r="K70">
        <v>3.6630668386535223</v>
      </c>
      <c r="L70" t="e">
        <v>#N/A</v>
      </c>
      <c r="M70" t="e">
        <v>#N/A</v>
      </c>
      <c r="N70" t="e">
        <v>#N/A</v>
      </c>
      <c r="O70" t="e">
        <v>#N/A</v>
      </c>
      <c r="P70" t="e">
        <v>#N/A</v>
      </c>
      <c r="Q70" t="e">
        <v>#N/A</v>
      </c>
      <c r="R70" t="e">
        <v>#N/A</v>
      </c>
      <c r="S70">
        <v>2.8042425183926412E-2</v>
      </c>
      <c r="V70"/>
      <c r="W70"/>
    </row>
    <row r="71" spans="1:23" x14ac:dyDescent="0.3">
      <c r="A71" s="1">
        <v>26344</v>
      </c>
      <c r="B71">
        <v>-0.54702724644412937</v>
      </c>
      <c r="C71">
        <v>1.8308221638081064</v>
      </c>
      <c r="D71" t="e">
        <v>#N/A</v>
      </c>
      <c r="E71" t="e">
        <v>#N/A</v>
      </c>
      <c r="F71">
        <v>0.48666666666666636</v>
      </c>
      <c r="G71" t="e">
        <v>#N/A</v>
      </c>
      <c r="H71" t="e">
        <v>#N/A</v>
      </c>
      <c r="I71">
        <v>2.246601685183709</v>
      </c>
      <c r="J71">
        <v>4.5335216773527094</v>
      </c>
      <c r="K71">
        <v>4.3714130460066514</v>
      </c>
      <c r="L71" t="e">
        <v>#N/A</v>
      </c>
      <c r="M71" t="e">
        <v>#N/A</v>
      </c>
      <c r="N71" t="e">
        <v>#N/A</v>
      </c>
      <c r="O71" t="e">
        <v>#N/A</v>
      </c>
      <c r="P71" t="e">
        <v>#N/A</v>
      </c>
      <c r="Q71" t="e">
        <v>#N/A</v>
      </c>
      <c r="R71" t="e">
        <v>#N/A</v>
      </c>
      <c r="S71">
        <v>-4.9352909174160686E-2</v>
      </c>
      <c r="V71"/>
      <c r="W71"/>
    </row>
    <row r="72" spans="1:23" x14ac:dyDescent="0.3">
      <c r="A72" s="1">
        <v>26434</v>
      </c>
      <c r="B72">
        <v>0.89814170279933592</v>
      </c>
      <c r="C72">
        <v>3.6132543864412057</v>
      </c>
      <c r="D72" t="e">
        <v>#N/A</v>
      </c>
      <c r="E72" t="e">
        <v>#N/A</v>
      </c>
      <c r="F72">
        <v>0.65199999999999925</v>
      </c>
      <c r="G72" t="e">
        <v>#N/A</v>
      </c>
      <c r="H72" t="e">
        <v>#N/A</v>
      </c>
      <c r="I72">
        <v>3.0329076029007229</v>
      </c>
      <c r="J72">
        <v>5.7149022264284932</v>
      </c>
      <c r="K72">
        <v>4.5662407325005461</v>
      </c>
      <c r="L72" t="e">
        <v>#N/A</v>
      </c>
      <c r="M72" t="e">
        <v>#N/A</v>
      </c>
      <c r="N72" t="e">
        <v>#N/A</v>
      </c>
      <c r="O72" t="e">
        <v>#N/A</v>
      </c>
      <c r="P72" t="e">
        <v>#N/A</v>
      </c>
      <c r="Q72" t="e">
        <v>#N/A</v>
      </c>
      <c r="R72" t="e">
        <v>#N/A</v>
      </c>
      <c r="S72">
        <v>0.20175083921321857</v>
      </c>
      <c r="V72"/>
      <c r="W72"/>
    </row>
    <row r="73" spans="1:23" x14ac:dyDescent="0.3">
      <c r="A73" s="1">
        <v>26526</v>
      </c>
      <c r="B73">
        <v>1.0302218735131128</v>
      </c>
      <c r="C73">
        <v>3.8092753215033177</v>
      </c>
      <c r="D73" t="e">
        <v>#N/A</v>
      </c>
      <c r="E73" t="e">
        <v>#N/A</v>
      </c>
      <c r="F73">
        <v>0.94866666666666788</v>
      </c>
      <c r="G73" t="e">
        <v>#N/A</v>
      </c>
      <c r="H73" t="e">
        <v>#N/A</v>
      </c>
      <c r="I73">
        <v>3.6296069676544818</v>
      </c>
      <c r="J73">
        <v>5.7085113762675794</v>
      </c>
      <c r="K73">
        <v>5.1646908826648641</v>
      </c>
      <c r="L73" t="e">
        <v>#N/A</v>
      </c>
      <c r="M73" t="e">
        <v>#N/A</v>
      </c>
      <c r="N73" t="e">
        <v>#N/A</v>
      </c>
      <c r="O73" t="e">
        <v>#N/A</v>
      </c>
      <c r="P73" t="e">
        <v>#N/A</v>
      </c>
      <c r="Q73" t="e">
        <v>#N/A</v>
      </c>
      <c r="R73" t="e">
        <v>#N/A</v>
      </c>
      <c r="S73">
        <v>0.18044991245395181</v>
      </c>
      <c r="V73"/>
      <c r="W73"/>
    </row>
    <row r="74" spans="1:23" x14ac:dyDescent="0.3">
      <c r="A74" s="1">
        <v>26618</v>
      </c>
      <c r="B74">
        <v>1.8816289561901185</v>
      </c>
      <c r="C74">
        <v>4.6857469216710843</v>
      </c>
      <c r="D74" t="e">
        <v>#N/A</v>
      </c>
      <c r="E74" t="e">
        <v>#N/A</v>
      </c>
      <c r="F74">
        <v>1.3806666666666683</v>
      </c>
      <c r="G74" t="e">
        <v>#N/A</v>
      </c>
      <c r="H74" t="e">
        <v>#N/A</v>
      </c>
      <c r="I74">
        <v>4.2231229855012025</v>
      </c>
      <c r="J74">
        <v>5.8695822629164347</v>
      </c>
      <c r="K74">
        <v>5.3169473433143768</v>
      </c>
      <c r="L74" t="e">
        <v>#N/A</v>
      </c>
      <c r="M74" t="e">
        <v>#N/A</v>
      </c>
      <c r="N74" t="e">
        <v>#N/A</v>
      </c>
      <c r="O74" t="e">
        <v>#N/A</v>
      </c>
      <c r="P74" t="e">
        <v>#N/A</v>
      </c>
      <c r="Q74" t="e">
        <v>#N/A</v>
      </c>
      <c r="R74" t="e">
        <v>#N/A</v>
      </c>
      <c r="S74">
        <v>0.28947471235976252</v>
      </c>
      <c r="V74"/>
      <c r="W74"/>
    </row>
    <row r="75" spans="1:23" x14ac:dyDescent="0.3">
      <c r="A75" s="1">
        <v>26710</v>
      </c>
      <c r="B75">
        <v>3.5365009151551541</v>
      </c>
      <c r="C75">
        <v>6.7245043545742966</v>
      </c>
      <c r="D75" t="e">
        <v>#N/A</v>
      </c>
      <c r="E75" t="e">
        <v>#N/A</v>
      </c>
      <c r="F75">
        <v>2.277333333333333</v>
      </c>
      <c r="G75" t="e">
        <v>#N/A</v>
      </c>
      <c r="H75" t="e">
        <v>#N/A</v>
      </c>
      <c r="I75">
        <v>5.6769441027680916</v>
      </c>
      <c r="J75">
        <v>7.4491475968249263</v>
      </c>
      <c r="K75">
        <v>6.3536923015627096</v>
      </c>
      <c r="L75" t="e">
        <v>#N/A</v>
      </c>
      <c r="M75" t="e">
        <v>#N/A</v>
      </c>
      <c r="N75" t="e">
        <v>#N/A</v>
      </c>
      <c r="O75" t="e">
        <v>#N/A</v>
      </c>
      <c r="P75" t="e">
        <v>#N/A</v>
      </c>
      <c r="Q75" t="e">
        <v>#N/A</v>
      </c>
      <c r="R75" t="e">
        <v>#N/A</v>
      </c>
      <c r="S75">
        <v>0.72670701119703551</v>
      </c>
      <c r="V75"/>
      <c r="W75"/>
    </row>
    <row r="76" spans="1:23" x14ac:dyDescent="0.3">
      <c r="A76" s="1">
        <v>26799</v>
      </c>
      <c r="B76">
        <v>3.7685621708551085</v>
      </c>
      <c r="C76">
        <v>7.2193110980092605</v>
      </c>
      <c r="D76" t="e">
        <v>#N/A</v>
      </c>
      <c r="E76" t="e">
        <v>#N/A</v>
      </c>
      <c r="F76">
        <v>2.3053333333333335</v>
      </c>
      <c r="G76" t="e">
        <v>#N/A</v>
      </c>
      <c r="H76" t="e">
        <v>#N/A</v>
      </c>
      <c r="I76">
        <v>6.238781625227773</v>
      </c>
      <c r="J76">
        <v>8.4310176829781387</v>
      </c>
      <c r="K76">
        <v>7.5422321520623576</v>
      </c>
      <c r="L76" t="e">
        <v>#N/A</v>
      </c>
      <c r="M76" t="e">
        <v>#N/A</v>
      </c>
      <c r="N76" t="e">
        <v>#N/A</v>
      </c>
      <c r="O76" t="e">
        <v>#N/A</v>
      </c>
      <c r="P76" t="e">
        <v>#N/A</v>
      </c>
      <c r="Q76" t="e">
        <v>#N/A</v>
      </c>
      <c r="R76" t="e">
        <v>#N/A</v>
      </c>
      <c r="S76">
        <v>1.2257819495437445</v>
      </c>
      <c r="V76"/>
      <c r="W76"/>
    </row>
    <row r="77" spans="1:23" x14ac:dyDescent="0.3">
      <c r="A77" s="1">
        <v>26891</v>
      </c>
      <c r="B77">
        <v>2.3371799621765104</v>
      </c>
      <c r="C77">
        <v>5.8736554350439452</v>
      </c>
      <c r="D77" t="e">
        <v>#N/A</v>
      </c>
      <c r="E77" t="e">
        <v>#N/A</v>
      </c>
      <c r="F77">
        <v>2.5999999999999996</v>
      </c>
      <c r="G77" t="e">
        <v>#N/A</v>
      </c>
      <c r="H77" t="e">
        <v>#N/A</v>
      </c>
      <c r="I77">
        <v>6.8191372966708155</v>
      </c>
      <c r="J77">
        <v>7.1674040859718975</v>
      </c>
      <c r="K77">
        <v>7.9757938560186172</v>
      </c>
      <c r="L77" t="e">
        <v>#N/A</v>
      </c>
      <c r="M77" t="e">
        <v>#N/A</v>
      </c>
      <c r="N77" t="e">
        <v>#N/A</v>
      </c>
      <c r="O77" t="e">
        <v>#N/A</v>
      </c>
      <c r="P77" t="e">
        <v>#N/A</v>
      </c>
      <c r="Q77" t="e">
        <v>#N/A</v>
      </c>
      <c r="R77" t="e">
        <v>#N/A</v>
      </c>
      <c r="S77">
        <v>1.1882207745233444</v>
      </c>
      <c r="V77"/>
      <c r="W77"/>
    </row>
    <row r="78" spans="1:23" x14ac:dyDescent="0.3">
      <c r="A78" s="1">
        <v>26983</v>
      </c>
      <c r="B78">
        <v>2.4091344961915144</v>
      </c>
      <c r="C78">
        <v>5.8245237750809444</v>
      </c>
      <c r="D78" t="e">
        <v>#N/A</v>
      </c>
      <c r="E78" t="e">
        <v>#N/A</v>
      </c>
      <c r="F78">
        <v>2.6946666666666665</v>
      </c>
      <c r="G78" t="e">
        <v>#N/A</v>
      </c>
      <c r="H78" t="e">
        <v>#N/A</v>
      </c>
      <c r="I78">
        <v>6.6853955233573554</v>
      </c>
      <c r="J78">
        <v>7.0207586882754773</v>
      </c>
      <c r="K78">
        <v>7.8922130434662936</v>
      </c>
      <c r="L78" t="e">
        <v>#N/A</v>
      </c>
      <c r="M78" t="e">
        <v>#N/A</v>
      </c>
      <c r="N78" t="e">
        <v>#N/A</v>
      </c>
      <c r="O78" t="e">
        <v>#N/A</v>
      </c>
      <c r="P78" t="e">
        <v>#N/A</v>
      </c>
      <c r="Q78" t="e">
        <v>#N/A</v>
      </c>
      <c r="R78" t="e">
        <v>#N/A</v>
      </c>
      <c r="S78">
        <v>1.6143305823141958</v>
      </c>
      <c r="V78"/>
      <c r="W78"/>
    </row>
    <row r="79" spans="1:23" x14ac:dyDescent="0.3">
      <c r="A79" s="1">
        <v>27075</v>
      </c>
      <c r="B79">
        <v>0.64071149735872523</v>
      </c>
      <c r="C79">
        <v>3.7296558770882289</v>
      </c>
      <c r="D79" t="e">
        <v>#N/A</v>
      </c>
      <c r="E79" t="e">
        <v>#N/A</v>
      </c>
      <c r="F79">
        <v>1.9873333333333321</v>
      </c>
      <c r="G79" t="e">
        <v>#N/A</v>
      </c>
      <c r="H79" t="e">
        <v>#N/A</v>
      </c>
      <c r="I79">
        <v>5.3886375417182357</v>
      </c>
      <c r="J79">
        <v>5.8086437247152318</v>
      </c>
      <c r="K79">
        <v>7.6332077587913059</v>
      </c>
      <c r="L79" t="e">
        <v>#N/A</v>
      </c>
      <c r="M79" t="e">
        <v>#N/A</v>
      </c>
      <c r="N79" t="e">
        <v>#N/A</v>
      </c>
      <c r="O79" t="e">
        <v>#N/A</v>
      </c>
      <c r="P79" t="e">
        <v>#N/A</v>
      </c>
      <c r="Q79" t="e">
        <v>#N/A</v>
      </c>
      <c r="R79" t="e">
        <v>#N/A</v>
      </c>
      <c r="S79">
        <v>1.5031943267253638</v>
      </c>
      <c r="V79"/>
      <c r="W79"/>
    </row>
    <row r="80" spans="1:23" x14ac:dyDescent="0.3">
      <c r="A80" s="1">
        <v>27164</v>
      </c>
      <c r="B80">
        <v>-6.2443166219187758E-3</v>
      </c>
      <c r="C80">
        <v>3.0579298055805655</v>
      </c>
      <c r="D80" t="e">
        <v>#N/A</v>
      </c>
      <c r="E80" t="e">
        <v>#N/A</v>
      </c>
      <c r="F80">
        <v>1.8780000000000001</v>
      </c>
      <c r="G80" t="e">
        <v>#N/A</v>
      </c>
      <c r="H80" t="e">
        <v>#N/A</v>
      </c>
      <c r="I80">
        <v>4.82118741859313</v>
      </c>
      <c r="J80">
        <v>5.6702944264433564</v>
      </c>
      <c r="K80">
        <v>7.4122451778412799</v>
      </c>
      <c r="L80" t="e">
        <v>#N/A</v>
      </c>
      <c r="M80" t="e">
        <v>#N/A</v>
      </c>
      <c r="N80" t="e">
        <v>#N/A</v>
      </c>
      <c r="O80" t="e">
        <v>#N/A</v>
      </c>
      <c r="P80" t="e">
        <v>#N/A</v>
      </c>
      <c r="Q80" t="e">
        <v>#N/A</v>
      </c>
      <c r="R80" t="e">
        <v>#N/A</v>
      </c>
      <c r="S80">
        <v>0.92177913818159141</v>
      </c>
      <c r="V80"/>
      <c r="W80"/>
    </row>
    <row r="81" spans="1:23" x14ac:dyDescent="0.3">
      <c r="A81" s="1">
        <v>27256</v>
      </c>
      <c r="B81">
        <v>-1.8043842182596117</v>
      </c>
      <c r="C81">
        <v>1.2144528713501654</v>
      </c>
      <c r="D81" t="e">
        <v>#N/A</v>
      </c>
      <c r="E81" t="e">
        <v>#N/A</v>
      </c>
      <c r="F81">
        <v>1.033333333333335</v>
      </c>
      <c r="G81" t="e">
        <v>#N/A</v>
      </c>
      <c r="H81" t="e">
        <v>#N/A</v>
      </c>
      <c r="I81">
        <v>3.6380364272588004</v>
      </c>
      <c r="J81">
        <v>4.318638652651555</v>
      </c>
      <c r="K81">
        <v>6.6000220245722652</v>
      </c>
      <c r="L81" t="e">
        <v>#N/A</v>
      </c>
      <c r="M81" t="e">
        <v>#N/A</v>
      </c>
      <c r="N81" t="e">
        <v>#N/A</v>
      </c>
      <c r="O81" t="e">
        <v>#N/A</v>
      </c>
      <c r="P81" t="e">
        <v>#N/A</v>
      </c>
      <c r="Q81" t="e">
        <v>#N/A</v>
      </c>
      <c r="R81" t="e">
        <v>#N/A</v>
      </c>
      <c r="S81">
        <v>0.40371849505871182</v>
      </c>
      <c r="V81"/>
      <c r="W81"/>
    </row>
    <row r="82" spans="1:23" x14ac:dyDescent="0.3">
      <c r="A82" s="1">
        <v>27348</v>
      </c>
      <c r="B82">
        <v>-3.0114912245135272</v>
      </c>
      <c r="C82">
        <v>1.8152508959044408E-2</v>
      </c>
      <c r="D82" t="e">
        <v>#N/A</v>
      </c>
      <c r="E82" t="e">
        <v>#N/A</v>
      </c>
      <c r="F82">
        <v>-0.87800000000000189</v>
      </c>
      <c r="G82" t="e">
        <v>#N/A</v>
      </c>
      <c r="H82" t="e">
        <v>#N/A</v>
      </c>
      <c r="I82">
        <v>1.7214160746718328</v>
      </c>
      <c r="J82">
        <v>2.7896532475594817</v>
      </c>
      <c r="K82">
        <v>4.3892339004383611</v>
      </c>
      <c r="L82" t="e">
        <v>#N/A</v>
      </c>
      <c r="M82" t="e">
        <v>#N/A</v>
      </c>
      <c r="N82" t="e">
        <v>#N/A</v>
      </c>
      <c r="O82" t="e">
        <v>#N/A</v>
      </c>
      <c r="P82" t="e">
        <v>#N/A</v>
      </c>
      <c r="Q82" t="e">
        <v>#N/A</v>
      </c>
      <c r="R82" t="e">
        <v>#N/A</v>
      </c>
      <c r="S82">
        <v>-0.91612411751231093</v>
      </c>
      <c r="V82"/>
      <c r="W82"/>
    </row>
    <row r="83" spans="1:23" x14ac:dyDescent="0.3">
      <c r="A83" s="1">
        <v>27440</v>
      </c>
      <c r="B83">
        <v>-4.974684206330668</v>
      </c>
      <c r="C83">
        <v>-1.8386747241579204</v>
      </c>
      <c r="D83" t="e">
        <v>#N/A</v>
      </c>
      <c r="E83" t="e">
        <v>#N/A</v>
      </c>
      <c r="F83">
        <v>-4.1913333333333309</v>
      </c>
      <c r="G83" t="e">
        <v>#N/A</v>
      </c>
      <c r="H83" t="e">
        <v>#N/A</v>
      </c>
      <c r="I83">
        <v>-0.75313746557021766</v>
      </c>
      <c r="J83">
        <v>0.55448050559555895</v>
      </c>
      <c r="K83">
        <v>1.8578007775934999</v>
      </c>
      <c r="L83" t="e">
        <v>#N/A</v>
      </c>
      <c r="M83" t="e">
        <v>#N/A</v>
      </c>
      <c r="N83" t="e">
        <v>#N/A</v>
      </c>
      <c r="O83" t="e">
        <v>#N/A</v>
      </c>
      <c r="P83" t="e">
        <v>#N/A</v>
      </c>
      <c r="Q83" t="e">
        <v>#N/A</v>
      </c>
      <c r="R83" t="e">
        <v>#N/A</v>
      </c>
      <c r="S83">
        <v>-3.3053417583746096</v>
      </c>
      <c r="V83"/>
      <c r="W83"/>
    </row>
    <row r="84" spans="1:23" x14ac:dyDescent="0.3">
      <c r="A84" s="1">
        <v>27529</v>
      </c>
      <c r="B84">
        <v>-5.0555185850166753</v>
      </c>
      <c r="C84">
        <v>-1.8025706525171208</v>
      </c>
      <c r="D84" t="e">
        <v>#N/A</v>
      </c>
      <c r="E84" t="e">
        <v>#N/A</v>
      </c>
      <c r="F84">
        <v>-5.3733333333333348</v>
      </c>
      <c r="G84" t="e">
        <v>#N/A</v>
      </c>
      <c r="H84" t="e">
        <v>#N/A</v>
      </c>
      <c r="I84">
        <v>-1.7770389674622393</v>
      </c>
      <c r="J84">
        <v>1.680988824083262E-2</v>
      </c>
      <c r="K84">
        <v>0.26119528302714912</v>
      </c>
      <c r="L84" t="e">
        <v>#N/A</v>
      </c>
      <c r="M84" t="e">
        <v>#N/A</v>
      </c>
      <c r="N84" t="e">
        <v>#N/A</v>
      </c>
      <c r="O84" t="e">
        <v>#N/A</v>
      </c>
      <c r="P84" t="e">
        <v>#N/A</v>
      </c>
      <c r="Q84" t="e">
        <v>#N/A</v>
      </c>
      <c r="R84" t="e">
        <v>#N/A</v>
      </c>
      <c r="S84">
        <v>-4.0303016710776518</v>
      </c>
      <c r="V84"/>
      <c r="W84"/>
    </row>
    <row r="85" spans="1:23" x14ac:dyDescent="0.3">
      <c r="A85" s="1">
        <v>27621</v>
      </c>
      <c r="B85">
        <v>-4.1832907552076515</v>
      </c>
      <c r="C85">
        <v>-0.90068617525828043</v>
      </c>
      <c r="D85" t="e">
        <v>#N/A</v>
      </c>
      <c r="E85" t="e">
        <v>#N/A</v>
      </c>
      <c r="F85">
        <v>-4.5553333333333335</v>
      </c>
      <c r="G85" t="e">
        <v>#N/A</v>
      </c>
      <c r="H85" t="e">
        <v>#N/A</v>
      </c>
      <c r="I85">
        <v>-1.367875659618111</v>
      </c>
      <c r="J85">
        <v>0.87248809229119839</v>
      </c>
      <c r="K85">
        <v>0.53084664025033845</v>
      </c>
      <c r="L85" t="e">
        <v>#N/A</v>
      </c>
      <c r="M85" t="e">
        <v>#N/A</v>
      </c>
      <c r="N85" t="e">
        <v>#N/A</v>
      </c>
      <c r="O85" t="e">
        <v>#N/A</v>
      </c>
      <c r="P85" t="e">
        <v>#N/A</v>
      </c>
      <c r="Q85" t="e">
        <v>#N/A</v>
      </c>
      <c r="R85" t="e">
        <v>#N/A</v>
      </c>
      <c r="S85">
        <v>-3.8894678622224319</v>
      </c>
      <c r="V85"/>
      <c r="W85"/>
    </row>
    <row r="86" spans="1:23" x14ac:dyDescent="0.3">
      <c r="A86" s="1">
        <v>27713</v>
      </c>
      <c r="B86">
        <v>-3.6426379220756804</v>
      </c>
      <c r="C86">
        <v>-0.16421908685872721</v>
      </c>
      <c r="D86" t="e">
        <v>#N/A</v>
      </c>
      <c r="E86" t="e">
        <v>#N/A</v>
      </c>
      <c r="F86">
        <v>-4.2060000000000013</v>
      </c>
      <c r="G86" t="e">
        <v>#N/A</v>
      </c>
      <c r="H86" t="e">
        <v>#N/A</v>
      </c>
      <c r="I86">
        <v>-1.0210399047462992</v>
      </c>
      <c r="J86">
        <v>1.9398826221696377</v>
      </c>
      <c r="K86">
        <v>1.1454554539226081</v>
      </c>
      <c r="L86" t="e">
        <v>#N/A</v>
      </c>
      <c r="M86" t="e">
        <v>#N/A</v>
      </c>
      <c r="N86" t="e">
        <v>#N/A</v>
      </c>
      <c r="O86" t="e">
        <v>#N/A</v>
      </c>
      <c r="P86" t="e">
        <v>#N/A</v>
      </c>
      <c r="Q86" t="e">
        <v>#N/A</v>
      </c>
      <c r="R86" t="e">
        <v>#N/A</v>
      </c>
      <c r="S86">
        <v>-4.0837736972314786</v>
      </c>
      <c r="V86"/>
      <c r="W86"/>
    </row>
    <row r="87" spans="1:23" x14ac:dyDescent="0.3">
      <c r="A87" s="1">
        <v>27805</v>
      </c>
      <c r="B87">
        <v>-2.2242443289864657</v>
      </c>
      <c r="C87">
        <v>1.4912847849905819</v>
      </c>
      <c r="D87" t="e">
        <v>#N/A</v>
      </c>
      <c r="E87" t="e">
        <v>#N/A</v>
      </c>
      <c r="F87">
        <v>-3.0566666666666684</v>
      </c>
      <c r="G87" t="e">
        <v>#N/A</v>
      </c>
      <c r="H87" t="e">
        <v>#N/A</v>
      </c>
      <c r="I87">
        <v>0.23643000044113904</v>
      </c>
      <c r="J87">
        <v>3.4130691976877072</v>
      </c>
      <c r="K87">
        <v>2.2173205884776372</v>
      </c>
      <c r="L87" t="e">
        <v>#N/A</v>
      </c>
      <c r="M87" t="e">
        <v>#N/A</v>
      </c>
      <c r="N87" t="e">
        <v>#N/A</v>
      </c>
      <c r="O87" t="e">
        <v>#N/A</v>
      </c>
      <c r="P87" t="e">
        <v>#N/A</v>
      </c>
      <c r="Q87" t="e">
        <v>#N/A</v>
      </c>
      <c r="R87" t="e">
        <v>#N/A</v>
      </c>
      <c r="S87">
        <v>-3.3450124548200364</v>
      </c>
      <c r="V87"/>
      <c r="W87"/>
    </row>
    <row r="88" spans="1:23" x14ac:dyDescent="0.3">
      <c r="A88" s="1">
        <v>27895</v>
      </c>
      <c r="B88">
        <v>-2.2579475745369697</v>
      </c>
      <c r="C88">
        <v>1.69944373522368</v>
      </c>
      <c r="D88" t="e">
        <v>#N/A</v>
      </c>
      <c r="E88" t="e">
        <v>#N/A</v>
      </c>
      <c r="F88">
        <v>-2.711333333333334</v>
      </c>
      <c r="G88" t="e">
        <v>#N/A</v>
      </c>
      <c r="H88" t="e">
        <v>#N/A</v>
      </c>
      <c r="I88">
        <v>0.95699164379865032</v>
      </c>
      <c r="J88">
        <v>3.4504238114308388</v>
      </c>
      <c r="K88">
        <v>2.7032966652757526</v>
      </c>
      <c r="L88" t="e">
        <v>#N/A</v>
      </c>
      <c r="M88" t="e">
        <v>#N/A</v>
      </c>
      <c r="N88" t="e">
        <v>#N/A</v>
      </c>
      <c r="O88" t="e">
        <v>#N/A</v>
      </c>
      <c r="P88" t="e">
        <v>#N/A</v>
      </c>
      <c r="Q88" t="e">
        <v>#N/A</v>
      </c>
      <c r="R88" t="e">
        <v>#N/A</v>
      </c>
      <c r="S88">
        <v>-2.8753654037168843</v>
      </c>
      <c r="V88"/>
      <c r="W88"/>
    </row>
    <row r="89" spans="1:23" x14ac:dyDescent="0.3">
      <c r="A89" s="1">
        <v>27987</v>
      </c>
      <c r="B89">
        <v>-2.4887074498444286</v>
      </c>
      <c r="C89">
        <v>1.6421645839594605</v>
      </c>
      <c r="D89" t="e">
        <v>#N/A</v>
      </c>
      <c r="E89" t="e">
        <v>#N/A</v>
      </c>
      <c r="F89">
        <v>-3.0306666666666668</v>
      </c>
      <c r="G89" t="e">
        <v>#N/A</v>
      </c>
      <c r="H89" t="e">
        <v>#N/A</v>
      </c>
      <c r="I89">
        <v>1.0564128762645755</v>
      </c>
      <c r="J89">
        <v>3.6259992523563991</v>
      </c>
      <c r="K89">
        <v>3.2286779419733751</v>
      </c>
      <c r="L89" t="e">
        <v>#N/A</v>
      </c>
      <c r="M89" t="e">
        <v>#N/A</v>
      </c>
      <c r="N89" t="e">
        <v>#N/A</v>
      </c>
      <c r="O89" t="e">
        <v>#N/A</v>
      </c>
      <c r="P89" t="e">
        <v>#N/A</v>
      </c>
      <c r="Q89" t="e">
        <v>#N/A</v>
      </c>
      <c r="R89" t="e">
        <v>#N/A</v>
      </c>
      <c r="S89">
        <v>-2.8708039025961938</v>
      </c>
      <c r="V89"/>
      <c r="W89"/>
    </row>
    <row r="90" spans="1:23" x14ac:dyDescent="0.3">
      <c r="A90" s="1">
        <v>28079</v>
      </c>
      <c r="B90">
        <v>-2.5523646497480379</v>
      </c>
      <c r="C90">
        <v>1.806725530827304</v>
      </c>
      <c r="D90" t="e">
        <v>#N/A</v>
      </c>
      <c r="E90" t="e">
        <v>#N/A</v>
      </c>
      <c r="F90">
        <v>-3.0873333333333335</v>
      </c>
      <c r="G90" t="e">
        <v>#N/A</v>
      </c>
      <c r="H90" t="e">
        <v>#N/A</v>
      </c>
      <c r="I90">
        <v>1.4036261754482222</v>
      </c>
      <c r="J90">
        <v>3.8702323044152345</v>
      </c>
      <c r="K90">
        <v>3.5491529304378933</v>
      </c>
      <c r="L90" t="e">
        <v>#N/A</v>
      </c>
      <c r="M90" t="e">
        <v>#N/A</v>
      </c>
      <c r="N90" t="e">
        <v>#N/A</v>
      </c>
      <c r="O90" t="e">
        <v>#N/A</v>
      </c>
      <c r="P90" t="e">
        <v>#N/A</v>
      </c>
      <c r="Q90" t="e">
        <v>#N/A</v>
      </c>
      <c r="R90" t="e">
        <v>#N/A</v>
      </c>
      <c r="S90">
        <v>-3.0680925617159005</v>
      </c>
      <c r="V90"/>
      <c r="W90"/>
    </row>
    <row r="91" spans="1:23" x14ac:dyDescent="0.3">
      <c r="A91" s="1">
        <v>28171</v>
      </c>
      <c r="B91">
        <v>-2.1882146578635475</v>
      </c>
      <c r="C91">
        <v>2.6057550500172928</v>
      </c>
      <c r="D91" t="e">
        <v>#N/A</v>
      </c>
      <c r="E91" t="e">
        <v>#N/A</v>
      </c>
      <c r="F91">
        <v>-2.5440000000000005</v>
      </c>
      <c r="G91" t="e">
        <v>#N/A</v>
      </c>
      <c r="H91" t="e">
        <v>#N/A</v>
      </c>
      <c r="I91">
        <v>2.334622849177773</v>
      </c>
      <c r="J91">
        <v>4.8503745037282444</v>
      </c>
      <c r="K91">
        <v>4.3384413905111749</v>
      </c>
      <c r="L91" t="e">
        <v>#N/A</v>
      </c>
      <c r="M91" t="e">
        <v>#N/A</v>
      </c>
      <c r="N91" t="e">
        <v>#N/A</v>
      </c>
      <c r="O91" t="e">
        <v>#N/A</v>
      </c>
      <c r="P91" t="e">
        <v>#N/A</v>
      </c>
      <c r="Q91" t="e">
        <v>#N/A</v>
      </c>
      <c r="R91" t="e">
        <v>#N/A</v>
      </c>
      <c r="S91">
        <v>-2.7977729717118365</v>
      </c>
      <c r="V91"/>
      <c r="W91"/>
    </row>
    <row r="92" spans="1:23" x14ac:dyDescent="0.3">
      <c r="A92" s="1">
        <v>28260</v>
      </c>
      <c r="B92">
        <v>-1.1022862888358986</v>
      </c>
      <c r="C92">
        <v>3.7080214036393415</v>
      </c>
      <c r="D92" t="e">
        <v>#N/A</v>
      </c>
      <c r="E92" t="e">
        <v>#N/A</v>
      </c>
      <c r="F92">
        <v>-1.8026666666666653</v>
      </c>
      <c r="G92" t="e">
        <v>#N/A</v>
      </c>
      <c r="H92" t="e">
        <v>#N/A</v>
      </c>
      <c r="I92">
        <v>2.8966128070573802</v>
      </c>
      <c r="J92">
        <v>5.7369965110022525</v>
      </c>
      <c r="K92">
        <v>4.7903754733740271</v>
      </c>
      <c r="L92" t="e">
        <v>#N/A</v>
      </c>
      <c r="M92" t="e">
        <v>#N/A</v>
      </c>
      <c r="N92" t="e">
        <v>#N/A</v>
      </c>
      <c r="O92" t="e">
        <v>#N/A</v>
      </c>
      <c r="P92" t="e">
        <v>#N/A</v>
      </c>
      <c r="Q92" t="e">
        <v>#N/A</v>
      </c>
      <c r="R92" t="e">
        <v>#N/A</v>
      </c>
      <c r="S92">
        <v>-1.8607920364196531</v>
      </c>
      <c r="V92"/>
      <c r="W92"/>
    </row>
    <row r="93" spans="1:23" x14ac:dyDescent="0.3">
      <c r="A93" s="1">
        <v>28352</v>
      </c>
      <c r="B93">
        <v>-0.14558211844468569</v>
      </c>
      <c r="C93">
        <v>4.6744155825198437</v>
      </c>
      <c r="D93" t="e">
        <v>#N/A</v>
      </c>
      <c r="E93" t="e">
        <v>#N/A</v>
      </c>
      <c r="F93">
        <v>-1.3299999999999983</v>
      </c>
      <c r="G93" t="e">
        <v>#N/A</v>
      </c>
      <c r="H93" t="e">
        <v>#N/A</v>
      </c>
      <c r="I93">
        <v>3.6062031508139167</v>
      </c>
      <c r="J93">
        <v>6.597416915640042</v>
      </c>
      <c r="K93">
        <v>5.6878332597482117</v>
      </c>
      <c r="L93" t="e">
        <v>#N/A</v>
      </c>
      <c r="M93" t="e">
        <v>#N/A</v>
      </c>
      <c r="N93" t="e">
        <v>#N/A</v>
      </c>
      <c r="O93" t="e">
        <v>#N/A</v>
      </c>
      <c r="P93" t="e">
        <v>#N/A</v>
      </c>
      <c r="Q93" t="e">
        <v>#N/A</v>
      </c>
      <c r="R93" t="e">
        <v>#N/A</v>
      </c>
      <c r="S93">
        <v>-1.6568511542042756</v>
      </c>
      <c r="V93"/>
      <c r="W93"/>
    </row>
    <row r="94" spans="1:23" x14ac:dyDescent="0.3">
      <c r="A94" s="1">
        <v>28444</v>
      </c>
      <c r="B94">
        <v>-0.97852428469140096</v>
      </c>
      <c r="C94">
        <v>3.9308338239891105</v>
      </c>
      <c r="D94" t="e">
        <v>#N/A</v>
      </c>
      <c r="E94" t="e">
        <v>#N/A</v>
      </c>
      <c r="F94">
        <v>-0.85733333333333306</v>
      </c>
      <c r="G94" t="e">
        <v>#N/A</v>
      </c>
      <c r="H94" t="e">
        <v>#N/A</v>
      </c>
      <c r="I94">
        <v>4.2305409866516062</v>
      </c>
      <c r="J94">
        <v>5.8826887107736345</v>
      </c>
      <c r="K94">
        <v>6.1089666716405322</v>
      </c>
      <c r="L94" t="e">
        <v>#N/A</v>
      </c>
      <c r="M94" t="e">
        <v>#N/A</v>
      </c>
      <c r="N94" t="e">
        <v>#N/A</v>
      </c>
      <c r="O94" t="e">
        <v>#N/A</v>
      </c>
      <c r="P94" t="e">
        <v>#N/A</v>
      </c>
      <c r="Q94" t="e">
        <v>#N/A</v>
      </c>
      <c r="R94" t="e">
        <v>#N/A</v>
      </c>
      <c r="S94">
        <v>-0.78439546499102164</v>
      </c>
      <c r="V94"/>
      <c r="W94"/>
    </row>
    <row r="95" spans="1:23" x14ac:dyDescent="0.3">
      <c r="A95" s="1">
        <v>28536</v>
      </c>
      <c r="B95">
        <v>-1.5070157883519024</v>
      </c>
      <c r="C95">
        <v>3.1311973751575732</v>
      </c>
      <c r="D95" t="e">
        <v>#N/A</v>
      </c>
      <c r="E95" t="e">
        <v>#N/A</v>
      </c>
      <c r="F95">
        <v>-0.18866666666666632</v>
      </c>
      <c r="G95" t="e">
        <v>#N/A</v>
      </c>
      <c r="H95" t="e">
        <v>#N/A</v>
      </c>
      <c r="I95">
        <v>4.4045710140389556</v>
      </c>
      <c r="J95">
        <v>5.1965942476287674</v>
      </c>
      <c r="K95">
        <v>6.2895052037467618</v>
      </c>
      <c r="L95" t="e">
        <v>#N/A</v>
      </c>
      <c r="M95" t="e">
        <v>#N/A</v>
      </c>
      <c r="N95" t="e">
        <v>#N/A</v>
      </c>
      <c r="O95" t="e">
        <v>#N/A</v>
      </c>
      <c r="P95" t="e">
        <v>#N/A</v>
      </c>
      <c r="Q95" t="e">
        <v>#N/A</v>
      </c>
      <c r="R95" t="e">
        <v>#N/A</v>
      </c>
      <c r="S95">
        <v>-0.37896988679811727</v>
      </c>
      <c r="V95"/>
      <c r="W95"/>
    </row>
    <row r="96" spans="1:23" x14ac:dyDescent="0.3">
      <c r="A96" s="1">
        <v>28625</v>
      </c>
      <c r="B96">
        <v>1.4203684918696389</v>
      </c>
      <c r="C96">
        <v>6.0640849446449163</v>
      </c>
      <c r="D96" t="e">
        <v>#N/A</v>
      </c>
      <c r="E96" t="e">
        <v>#N/A</v>
      </c>
      <c r="F96">
        <v>0.48000000000000043</v>
      </c>
      <c r="G96" t="e">
        <v>#N/A</v>
      </c>
      <c r="H96" t="e">
        <v>#N/A</v>
      </c>
      <c r="I96">
        <v>4.9653953815316569</v>
      </c>
      <c r="J96">
        <v>7.6888807848159901</v>
      </c>
      <c r="K96">
        <v>6.8318891067395846</v>
      </c>
      <c r="L96" t="e">
        <v>#N/A</v>
      </c>
      <c r="M96" t="e">
        <v>#N/A</v>
      </c>
      <c r="N96" t="e">
        <v>#N/A</v>
      </c>
      <c r="O96" t="e">
        <v>#N/A</v>
      </c>
      <c r="P96" t="e">
        <v>#N/A</v>
      </c>
      <c r="Q96" t="e">
        <v>#N/A</v>
      </c>
      <c r="R96" t="e">
        <v>#N/A</v>
      </c>
      <c r="S96">
        <v>0.4955722186647904</v>
      </c>
      <c r="V96"/>
      <c r="W96"/>
    </row>
    <row r="97" spans="1:23" x14ac:dyDescent="0.3">
      <c r="A97" s="1">
        <v>28717</v>
      </c>
      <c r="B97">
        <v>1.5428685782727802</v>
      </c>
      <c r="C97">
        <v>6.2615209898823796</v>
      </c>
      <c r="D97" t="e">
        <v>#N/A</v>
      </c>
      <c r="E97" t="e">
        <v>#N/A</v>
      </c>
      <c r="F97">
        <v>0.41333333333333222</v>
      </c>
      <c r="G97" t="e">
        <v>#N/A</v>
      </c>
      <c r="H97" t="e">
        <v>#N/A</v>
      </c>
      <c r="I97">
        <v>5.2801995291753574</v>
      </c>
      <c r="J97">
        <v>7.8933766249737758</v>
      </c>
      <c r="K97">
        <v>7.3382259606065379</v>
      </c>
      <c r="L97" t="e">
        <v>#N/A</v>
      </c>
      <c r="M97" t="e">
        <v>#N/A</v>
      </c>
      <c r="N97" t="e">
        <v>#N/A</v>
      </c>
      <c r="O97" t="e">
        <v>#N/A</v>
      </c>
      <c r="P97" t="e">
        <v>#N/A</v>
      </c>
      <c r="Q97" t="e">
        <v>#N/A</v>
      </c>
      <c r="R97" t="e">
        <v>#N/A</v>
      </c>
      <c r="S97">
        <v>0.43827356361533987</v>
      </c>
      <c r="V97"/>
      <c r="W97"/>
    </row>
    <row r="98" spans="1:23" x14ac:dyDescent="0.3">
      <c r="A98" s="1">
        <v>28809</v>
      </c>
      <c r="B98">
        <v>1.9965926551846114</v>
      </c>
      <c r="C98">
        <v>6.5928450494108652</v>
      </c>
      <c r="D98" t="e">
        <v>#N/A</v>
      </c>
      <c r="E98" t="e">
        <v>#N/A</v>
      </c>
      <c r="F98">
        <v>0.67600000000000193</v>
      </c>
      <c r="G98" t="e">
        <v>#N/A</v>
      </c>
      <c r="H98" t="e">
        <v>#N/A</v>
      </c>
      <c r="I98">
        <v>5.4148206669417345</v>
      </c>
      <c r="J98">
        <v>8.1290277380346652</v>
      </c>
      <c r="K98">
        <v>7.6366458484413808</v>
      </c>
      <c r="L98" t="e">
        <v>#N/A</v>
      </c>
      <c r="M98" t="e">
        <v>#N/A</v>
      </c>
      <c r="N98" t="e">
        <v>#N/A</v>
      </c>
      <c r="O98" t="e">
        <v>#N/A</v>
      </c>
      <c r="P98" t="e">
        <v>#N/A</v>
      </c>
      <c r="Q98" t="e">
        <v>#N/A</v>
      </c>
      <c r="R98" t="e">
        <v>#N/A</v>
      </c>
      <c r="S98">
        <v>0.98150217819835461</v>
      </c>
      <c r="V98"/>
      <c r="W98"/>
    </row>
    <row r="99" spans="1:23" x14ac:dyDescent="0.3">
      <c r="A99" s="1">
        <v>28901</v>
      </c>
      <c r="B99">
        <v>1.2574245282976255</v>
      </c>
      <c r="C99">
        <v>5.9840128336910023</v>
      </c>
      <c r="D99" t="e">
        <v>#N/A</v>
      </c>
      <c r="E99" t="e">
        <v>#N/A</v>
      </c>
      <c r="F99">
        <v>0.73866666666666525</v>
      </c>
      <c r="G99" t="e">
        <v>#N/A</v>
      </c>
      <c r="H99" t="e">
        <v>#N/A</v>
      </c>
      <c r="I99">
        <v>5.5551897037962874</v>
      </c>
      <c r="J99">
        <v>7.1243604538138978</v>
      </c>
      <c r="K99">
        <v>7.412290885039603</v>
      </c>
      <c r="L99" t="e">
        <v>#N/A</v>
      </c>
      <c r="M99" t="e">
        <v>#N/A</v>
      </c>
      <c r="N99" t="e">
        <v>#N/A</v>
      </c>
      <c r="O99" t="e">
        <v>#N/A</v>
      </c>
      <c r="P99" t="e">
        <v>#N/A</v>
      </c>
      <c r="Q99" t="e">
        <v>#N/A</v>
      </c>
      <c r="R99" t="e">
        <v>#N/A</v>
      </c>
      <c r="S99">
        <v>1.2614175029584231</v>
      </c>
      <c r="V99"/>
      <c r="W99"/>
    </row>
    <row r="100" spans="1:23" x14ac:dyDescent="0.3">
      <c r="A100" s="1">
        <v>28990</v>
      </c>
      <c r="B100">
        <v>0.49085661593340474</v>
      </c>
      <c r="C100">
        <v>5.4760877503645053</v>
      </c>
      <c r="D100" t="e">
        <v>#N/A</v>
      </c>
      <c r="E100" t="e">
        <v>#N/A</v>
      </c>
      <c r="F100">
        <v>1.0660000000000007</v>
      </c>
      <c r="G100" t="e">
        <v>#N/A</v>
      </c>
      <c r="H100" t="e">
        <v>#N/A</v>
      </c>
      <c r="I100">
        <v>5.9184749205703255</v>
      </c>
      <c r="J100">
        <v>7.5223286119193684</v>
      </c>
      <c r="K100">
        <v>8.2895555811280168</v>
      </c>
      <c r="L100" t="e">
        <v>#N/A</v>
      </c>
      <c r="M100" t="e">
        <v>#N/A</v>
      </c>
      <c r="N100" t="e">
        <v>#N/A</v>
      </c>
      <c r="O100" t="e">
        <v>#N/A</v>
      </c>
      <c r="P100" t="e">
        <v>#N/A</v>
      </c>
      <c r="Q100" t="e">
        <v>#N/A</v>
      </c>
      <c r="R100" t="e">
        <v>#N/A</v>
      </c>
      <c r="S100">
        <v>0.74372334192761969</v>
      </c>
      <c r="V100"/>
      <c r="W100"/>
    </row>
    <row r="101" spans="1:23" x14ac:dyDescent="0.3">
      <c r="A101" s="1">
        <v>29082</v>
      </c>
      <c r="B101">
        <v>0.41972789553832157</v>
      </c>
      <c r="C101">
        <v>5.5102368701724229</v>
      </c>
      <c r="D101" t="e">
        <v>#N/A</v>
      </c>
      <c r="E101" t="e">
        <v>#N/A</v>
      </c>
      <c r="F101">
        <v>0.72266666666666524</v>
      </c>
      <c r="G101" t="e">
        <v>#N/A</v>
      </c>
      <c r="H101" t="e">
        <v>#N/A</v>
      </c>
      <c r="I101">
        <v>5.6075910375158848</v>
      </c>
      <c r="J101">
        <v>7.4315981031962766</v>
      </c>
      <c r="K101">
        <v>7.6900392128816897</v>
      </c>
      <c r="L101" t="e">
        <v>#N/A</v>
      </c>
      <c r="M101" t="e">
        <v>#N/A</v>
      </c>
      <c r="N101" t="e">
        <v>#N/A</v>
      </c>
      <c r="O101" t="e">
        <v>#N/A</v>
      </c>
      <c r="P101" t="e">
        <v>#N/A</v>
      </c>
      <c r="Q101" t="e">
        <v>#N/A</v>
      </c>
      <c r="R101" t="e">
        <v>#N/A</v>
      </c>
      <c r="S101">
        <v>0.76078265870933137</v>
      </c>
      <c r="V101"/>
      <c r="W101"/>
    </row>
    <row r="102" spans="1:23" x14ac:dyDescent="0.3">
      <c r="A102" s="1">
        <v>29174</v>
      </c>
      <c r="B102">
        <v>-7.6828642895154009E-2</v>
      </c>
      <c r="C102">
        <v>4.8796055968790695</v>
      </c>
      <c r="D102" t="e">
        <v>#N/A</v>
      </c>
      <c r="E102" t="e">
        <v>#N/A</v>
      </c>
      <c r="F102">
        <v>0.51266666666666794</v>
      </c>
      <c r="G102" t="e">
        <v>#N/A</v>
      </c>
      <c r="H102" t="e">
        <v>#N/A</v>
      </c>
      <c r="I102">
        <v>5.3514901819523981</v>
      </c>
      <c r="J102">
        <v>6.9041415023951238</v>
      </c>
      <c r="K102">
        <v>7.4596489935762715</v>
      </c>
      <c r="L102" t="e">
        <v>#N/A</v>
      </c>
      <c r="M102" t="e">
        <v>#N/A</v>
      </c>
      <c r="N102" t="e">
        <v>#N/A</v>
      </c>
      <c r="O102" t="e">
        <v>#N/A</v>
      </c>
      <c r="P102" t="e">
        <v>#N/A</v>
      </c>
      <c r="Q102" t="e">
        <v>#N/A</v>
      </c>
      <c r="R102" t="e">
        <v>#N/A</v>
      </c>
      <c r="S102">
        <v>0.71543403972172825</v>
      </c>
      <c r="V102"/>
      <c r="W102"/>
    </row>
    <row r="103" spans="1:23" x14ac:dyDescent="0.3">
      <c r="A103" s="1">
        <v>29266</v>
      </c>
      <c r="B103">
        <v>-0.42695617632368826</v>
      </c>
      <c r="C103">
        <v>4.232870194151916</v>
      </c>
      <c r="D103" t="e">
        <v>#N/A</v>
      </c>
      <c r="E103" t="e">
        <v>#N/A</v>
      </c>
      <c r="F103">
        <v>-0.15399999999999991</v>
      </c>
      <c r="G103" t="e">
        <v>#N/A</v>
      </c>
      <c r="H103" t="e">
        <v>#N/A</v>
      </c>
      <c r="I103">
        <v>4.3858987741144961</v>
      </c>
      <c r="J103">
        <v>6.5291410224653363</v>
      </c>
      <c r="K103">
        <v>6.9973106115349371</v>
      </c>
      <c r="L103" t="e">
        <v>#N/A</v>
      </c>
      <c r="M103" t="e">
        <v>#N/A</v>
      </c>
      <c r="N103" t="e">
        <v>#N/A</v>
      </c>
      <c r="O103" t="e">
        <v>#N/A</v>
      </c>
      <c r="P103" t="e">
        <v>#N/A</v>
      </c>
      <c r="Q103" t="e">
        <v>#N/A</v>
      </c>
      <c r="R103" t="e">
        <v>#N/A</v>
      </c>
      <c r="S103">
        <v>0.34768571410903348</v>
      </c>
      <c r="V103"/>
      <c r="W103"/>
    </row>
    <row r="104" spans="1:23" x14ac:dyDescent="0.3">
      <c r="A104" s="1">
        <v>29356</v>
      </c>
      <c r="B104">
        <v>-3.0486861400642513</v>
      </c>
      <c r="C104">
        <v>1.4707513640952063</v>
      </c>
      <c r="D104" t="e">
        <v>#N/A</v>
      </c>
      <c r="E104" t="e">
        <v>#N/A</v>
      </c>
      <c r="F104">
        <v>-2.2386666666666653</v>
      </c>
      <c r="G104" t="e">
        <v>#N/A</v>
      </c>
      <c r="H104" t="e">
        <v>#N/A</v>
      </c>
      <c r="I104">
        <v>2.679815928728063</v>
      </c>
      <c r="J104">
        <v>3.8951282173501993</v>
      </c>
      <c r="K104">
        <v>5.3615001174547157</v>
      </c>
      <c r="L104" t="e">
        <v>#N/A</v>
      </c>
      <c r="M104" t="e">
        <v>#N/A</v>
      </c>
      <c r="N104" t="e">
        <v>#N/A</v>
      </c>
      <c r="O104" t="e">
        <v>#N/A</v>
      </c>
      <c r="P104" t="e">
        <v>#N/A</v>
      </c>
      <c r="Q104" t="e">
        <v>#N/A</v>
      </c>
      <c r="R104" t="e">
        <v>#N/A</v>
      </c>
      <c r="S104">
        <v>-1.3599876527189565</v>
      </c>
      <c r="V104"/>
      <c r="W104"/>
    </row>
    <row r="105" spans="1:23" x14ac:dyDescent="0.3">
      <c r="A105" s="1">
        <v>29448</v>
      </c>
      <c r="B105">
        <v>-3.6450467304970928</v>
      </c>
      <c r="C105">
        <v>0.65463052266812916</v>
      </c>
      <c r="D105" t="e">
        <v>#N/A</v>
      </c>
      <c r="E105" t="e">
        <v>#N/A</v>
      </c>
      <c r="F105">
        <v>-2.9213333333333331</v>
      </c>
      <c r="G105" t="e">
        <v>#N/A</v>
      </c>
      <c r="H105" t="e">
        <v>#N/A</v>
      </c>
      <c r="I105">
        <v>1.9018330348095933</v>
      </c>
      <c r="J105">
        <v>2.9316878245792037</v>
      </c>
      <c r="K105">
        <v>4.2912718297896095</v>
      </c>
      <c r="L105" t="e">
        <v>#N/A</v>
      </c>
      <c r="M105" t="e">
        <v>#N/A</v>
      </c>
      <c r="N105" t="e">
        <v>#N/A</v>
      </c>
      <c r="O105" t="e">
        <v>#N/A</v>
      </c>
      <c r="P105" t="e">
        <v>#N/A</v>
      </c>
      <c r="Q105" t="e">
        <v>#N/A</v>
      </c>
      <c r="R105" t="e">
        <v>#N/A</v>
      </c>
      <c r="S105">
        <v>-2.127887458225473</v>
      </c>
      <c r="V105"/>
      <c r="W105"/>
    </row>
    <row r="106" spans="1:23" x14ac:dyDescent="0.3">
      <c r="A106" s="1">
        <v>29540</v>
      </c>
      <c r="B106">
        <v>-2.354289117985195</v>
      </c>
      <c r="C106">
        <v>1.7817052628419598</v>
      </c>
      <c r="D106" t="e">
        <v>#N/A</v>
      </c>
      <c r="E106" t="e">
        <v>#N/A</v>
      </c>
      <c r="F106">
        <v>-2.4059999999999988</v>
      </c>
      <c r="G106" t="e">
        <v>#N/A</v>
      </c>
      <c r="H106" t="e">
        <v>#N/A</v>
      </c>
      <c r="I106">
        <v>2.1090206493690555</v>
      </c>
      <c r="J106">
        <v>4.1285866737437233</v>
      </c>
      <c r="K106">
        <v>4.5834609344334378</v>
      </c>
      <c r="L106" t="e">
        <v>#N/A</v>
      </c>
      <c r="M106" t="e">
        <v>#N/A</v>
      </c>
      <c r="N106" t="e">
        <v>#N/A</v>
      </c>
      <c r="O106" t="e">
        <v>#N/A</v>
      </c>
      <c r="P106" t="e">
        <v>#N/A</v>
      </c>
      <c r="Q106" t="e">
        <v>#N/A</v>
      </c>
      <c r="R106" t="e">
        <v>#N/A</v>
      </c>
      <c r="S106">
        <v>-2.0250920779721042</v>
      </c>
      <c r="V106"/>
      <c r="W106"/>
    </row>
    <row r="107" spans="1:23" x14ac:dyDescent="0.3">
      <c r="A107" s="1">
        <v>29632</v>
      </c>
      <c r="B107">
        <v>-1.0085344727801278</v>
      </c>
      <c r="C107">
        <v>3.1644861076551365</v>
      </c>
      <c r="D107" t="e">
        <v>#N/A</v>
      </c>
      <c r="E107" t="e">
        <v>#N/A</v>
      </c>
      <c r="F107">
        <v>-2.4906666666666677</v>
      </c>
      <c r="G107" t="e">
        <v>#N/A</v>
      </c>
      <c r="H107" t="e">
        <v>#N/A</v>
      </c>
      <c r="I107">
        <v>2.364844120779825</v>
      </c>
      <c r="J107">
        <v>5.3805949352979452</v>
      </c>
      <c r="K107">
        <v>4.8116788143231872</v>
      </c>
      <c r="L107" t="e">
        <v>#N/A</v>
      </c>
      <c r="M107" t="e">
        <v>#N/A</v>
      </c>
      <c r="N107" t="e">
        <v>#N/A</v>
      </c>
      <c r="O107" t="e">
        <v>#N/A</v>
      </c>
      <c r="P107" t="e">
        <v>#N/A</v>
      </c>
      <c r="Q107" t="e">
        <v>#N/A</v>
      </c>
      <c r="R107" t="e">
        <v>#N/A</v>
      </c>
      <c r="S107">
        <v>-1.6498333736783479</v>
      </c>
      <c r="V107"/>
      <c r="W107"/>
    </row>
    <row r="108" spans="1:23" x14ac:dyDescent="0.3">
      <c r="A108" s="1">
        <v>29721</v>
      </c>
      <c r="B108">
        <v>-2.3391756181354939</v>
      </c>
      <c r="C108">
        <v>1.7674897697290348</v>
      </c>
      <c r="D108" t="e">
        <v>#N/A</v>
      </c>
      <c r="E108" t="e">
        <v>#N/A</v>
      </c>
      <c r="F108">
        <v>-2.4419999999999984</v>
      </c>
      <c r="G108" t="e">
        <v>#N/A</v>
      </c>
      <c r="H108" t="e">
        <v>#N/A</v>
      </c>
      <c r="I108">
        <v>2.3957570135753645</v>
      </c>
      <c r="J108">
        <v>4.0063774951164364</v>
      </c>
      <c r="K108">
        <v>4.6458261159517367</v>
      </c>
      <c r="L108" t="e">
        <v>#N/A</v>
      </c>
      <c r="M108" t="e">
        <v>#N/A</v>
      </c>
      <c r="N108" t="e">
        <v>#N/A</v>
      </c>
      <c r="O108" t="e">
        <v>#N/A</v>
      </c>
      <c r="P108" t="e">
        <v>#N/A</v>
      </c>
      <c r="Q108" t="e">
        <v>#N/A</v>
      </c>
      <c r="R108" t="e">
        <v>#N/A</v>
      </c>
      <c r="S108">
        <v>-1.5327210468432071</v>
      </c>
      <c r="V108"/>
      <c r="W108"/>
    </row>
    <row r="109" spans="1:23" x14ac:dyDescent="0.3">
      <c r="A109" s="1">
        <v>29813</v>
      </c>
      <c r="B109">
        <v>-1.8027545674415559</v>
      </c>
      <c r="C109">
        <v>2.159195880019201</v>
      </c>
      <c r="D109" t="e">
        <v>#N/A</v>
      </c>
      <c r="E109" t="e">
        <v>#N/A</v>
      </c>
      <c r="F109">
        <v>-2.4600000000000026</v>
      </c>
      <c r="G109" t="e">
        <v>#N/A</v>
      </c>
      <c r="H109" t="e">
        <v>#N/A</v>
      </c>
      <c r="I109">
        <v>2.2497676281770023</v>
      </c>
      <c r="J109">
        <v>4.1359727574700305</v>
      </c>
      <c r="K109">
        <v>4.4047209900044511</v>
      </c>
      <c r="L109" t="e">
        <v>#N/A</v>
      </c>
      <c r="M109" t="e">
        <v>#N/A</v>
      </c>
      <c r="N109" t="e">
        <v>#N/A</v>
      </c>
      <c r="O109" t="e">
        <v>#N/A</v>
      </c>
      <c r="P109" t="e">
        <v>#N/A</v>
      </c>
      <c r="Q109" t="e">
        <v>#N/A</v>
      </c>
      <c r="R109" t="e">
        <v>#N/A</v>
      </c>
      <c r="S109">
        <v>-2.4768606073543111</v>
      </c>
      <c r="V109"/>
      <c r="W109"/>
    </row>
    <row r="110" spans="1:23" x14ac:dyDescent="0.3">
      <c r="A110" s="1">
        <v>29905</v>
      </c>
      <c r="B110">
        <v>-3.528733963358893</v>
      </c>
      <c r="C110">
        <v>0.34804650317753755</v>
      </c>
      <c r="D110" t="e">
        <v>#N/A</v>
      </c>
      <c r="E110" t="e">
        <v>#N/A</v>
      </c>
      <c r="F110">
        <v>-4.1426666666666687</v>
      </c>
      <c r="G110" t="e">
        <v>#N/A</v>
      </c>
      <c r="H110" t="e">
        <v>#N/A</v>
      </c>
      <c r="I110">
        <v>0.95436712548205094</v>
      </c>
      <c r="J110">
        <v>2.4224976750711948</v>
      </c>
      <c r="K110">
        <v>3.3828270212439762</v>
      </c>
      <c r="L110" t="e">
        <v>#N/A</v>
      </c>
      <c r="M110" t="e">
        <v>#N/A</v>
      </c>
      <c r="N110" t="e">
        <v>#N/A</v>
      </c>
      <c r="O110" t="e">
        <v>#N/A</v>
      </c>
      <c r="P110" t="e">
        <v>#N/A</v>
      </c>
      <c r="Q110" t="e">
        <v>#N/A</v>
      </c>
      <c r="R110" t="e">
        <v>#N/A</v>
      </c>
      <c r="S110">
        <v>-3.4859396582258171</v>
      </c>
      <c r="V110"/>
      <c r="W110"/>
    </row>
    <row r="111" spans="1:23" x14ac:dyDescent="0.3">
      <c r="A111" s="1">
        <v>29997</v>
      </c>
      <c r="B111">
        <v>-5.6916458986985159</v>
      </c>
      <c r="C111">
        <v>-1.8638487283177636</v>
      </c>
      <c r="D111" t="e">
        <v>#N/A</v>
      </c>
      <c r="E111" t="e">
        <v>#N/A</v>
      </c>
      <c r="F111">
        <v>-5.3606666666666687</v>
      </c>
      <c r="G111" t="e">
        <v>#N/A</v>
      </c>
      <c r="H111" t="e">
        <v>#N/A</v>
      </c>
      <c r="I111">
        <v>-0.14476067855914465</v>
      </c>
      <c r="J111">
        <v>0.1139667243298525</v>
      </c>
      <c r="K111">
        <v>1.975212383086653</v>
      </c>
      <c r="L111" t="e">
        <v>#N/A</v>
      </c>
      <c r="M111" t="e">
        <v>#N/A</v>
      </c>
      <c r="N111" t="e">
        <v>#N/A</v>
      </c>
      <c r="O111" t="e">
        <v>#N/A</v>
      </c>
      <c r="P111" t="e">
        <v>#N/A</v>
      </c>
      <c r="Q111" t="e">
        <v>#N/A</v>
      </c>
      <c r="R111" t="e">
        <v>#N/A</v>
      </c>
      <c r="S111">
        <v>-4.3632862045847816</v>
      </c>
      <c r="V111"/>
      <c r="W111"/>
    </row>
    <row r="112" spans="1:23" x14ac:dyDescent="0.3">
      <c r="A112" s="1">
        <v>30086</v>
      </c>
      <c r="B112">
        <v>-5.9362540729996294</v>
      </c>
      <c r="C112">
        <v>-2.1937728634695968</v>
      </c>
      <c r="D112" t="e">
        <v>#N/A</v>
      </c>
      <c r="E112" t="e">
        <v>#N/A</v>
      </c>
      <c r="F112">
        <v>-6.5786666666666704</v>
      </c>
      <c r="G112" t="e">
        <v>#N/A</v>
      </c>
      <c r="H112" t="e">
        <v>#N/A</v>
      </c>
      <c r="I112">
        <v>-1.3949821590838418</v>
      </c>
      <c r="J112">
        <v>-0.35336371377495718</v>
      </c>
      <c r="K112">
        <v>0.64553377920680433</v>
      </c>
      <c r="L112" t="e">
        <v>#N/A</v>
      </c>
      <c r="M112" t="e">
        <v>#N/A</v>
      </c>
      <c r="N112" t="e">
        <v>#N/A</v>
      </c>
      <c r="O112" t="e">
        <v>#N/A</v>
      </c>
      <c r="P112" t="e">
        <v>#N/A</v>
      </c>
      <c r="Q112" t="e">
        <v>#N/A</v>
      </c>
      <c r="R112" t="e">
        <v>#N/A</v>
      </c>
      <c r="S112">
        <v>-4.9015794440962566</v>
      </c>
      <c r="V112"/>
      <c r="W112"/>
    </row>
    <row r="113" spans="1:23" x14ac:dyDescent="0.3">
      <c r="A113" s="1">
        <v>30178</v>
      </c>
      <c r="B113">
        <v>-6.9740281258199861</v>
      </c>
      <c r="C113">
        <v>-3.2360491162595157</v>
      </c>
      <c r="D113" t="e">
        <v>#N/A</v>
      </c>
      <c r="E113" t="e">
        <v>#N/A</v>
      </c>
      <c r="F113">
        <v>-7.532</v>
      </c>
      <c r="G113" t="e">
        <v>#N/A</v>
      </c>
      <c r="H113" t="e">
        <v>#N/A</v>
      </c>
      <c r="I113">
        <v>-2.2626247165646269</v>
      </c>
      <c r="J113">
        <v>-1.0355326051914764</v>
      </c>
      <c r="K113">
        <v>0.15299013436917264</v>
      </c>
      <c r="L113" t="e">
        <v>#N/A</v>
      </c>
      <c r="M113" t="e">
        <v>#N/A</v>
      </c>
      <c r="N113" t="e">
        <v>#N/A</v>
      </c>
      <c r="O113" t="e">
        <v>#N/A</v>
      </c>
      <c r="P113" t="e">
        <v>#N/A</v>
      </c>
      <c r="Q113" t="e">
        <v>#N/A</v>
      </c>
      <c r="R113" t="e">
        <v>#N/A</v>
      </c>
      <c r="S113">
        <v>-5.5690611625997235</v>
      </c>
      <c r="V113"/>
      <c r="W113"/>
    </row>
    <row r="114" spans="1:23" x14ac:dyDescent="0.3">
      <c r="A114" s="1">
        <v>30270</v>
      </c>
      <c r="B114">
        <v>-7.6219489396839428</v>
      </c>
      <c r="C114">
        <v>-3.7857607589544378</v>
      </c>
      <c r="D114" t="e">
        <v>#N/A</v>
      </c>
      <c r="E114" t="e">
        <v>#N/A</v>
      </c>
      <c r="F114">
        <v>-9.0833333333333321</v>
      </c>
      <c r="G114" t="e">
        <v>#N/A</v>
      </c>
      <c r="H114" t="e">
        <v>#N/A</v>
      </c>
      <c r="I114">
        <v>-3.5161264888395394</v>
      </c>
      <c r="J114">
        <v>-1.6476005492700001</v>
      </c>
      <c r="K114">
        <v>-1.0220422230475705</v>
      </c>
      <c r="L114" t="e">
        <v>#N/A</v>
      </c>
      <c r="M114" t="e">
        <v>#N/A</v>
      </c>
      <c r="N114" t="e">
        <v>#N/A</v>
      </c>
      <c r="O114" t="e">
        <v>#N/A</v>
      </c>
      <c r="P114" t="e">
        <v>#N/A</v>
      </c>
      <c r="Q114" t="e">
        <v>#N/A</v>
      </c>
      <c r="R114" t="e">
        <v>#N/A</v>
      </c>
      <c r="S114">
        <v>-6.4994568069852079</v>
      </c>
      <c r="V114"/>
      <c r="W114"/>
    </row>
    <row r="115" spans="1:23" x14ac:dyDescent="0.3">
      <c r="A115" s="1">
        <v>30362</v>
      </c>
      <c r="B115">
        <v>-7.0851092469901111</v>
      </c>
      <c r="C115">
        <v>-3.4334791240686267</v>
      </c>
      <c r="D115" t="e">
        <v>#N/A</v>
      </c>
      <c r="E115" t="e">
        <v>#N/A</v>
      </c>
      <c r="F115">
        <v>-8.501333333333335</v>
      </c>
      <c r="G115" t="e">
        <v>#N/A</v>
      </c>
      <c r="H115" t="e">
        <v>#N/A</v>
      </c>
      <c r="I115">
        <v>-3.5601624883158536</v>
      </c>
      <c r="J115">
        <v>-1.3948696032196943</v>
      </c>
      <c r="K115">
        <v>-1.271543071827594</v>
      </c>
      <c r="L115" t="e">
        <v>#N/A</v>
      </c>
      <c r="M115" t="e">
        <v>#N/A</v>
      </c>
      <c r="N115" t="e">
        <v>#N/A</v>
      </c>
      <c r="O115" t="e">
        <v>#N/A</v>
      </c>
      <c r="P115" t="e">
        <v>#N/A</v>
      </c>
      <c r="Q115" t="e">
        <v>#N/A</v>
      </c>
      <c r="R115" t="e">
        <v>#N/A</v>
      </c>
      <c r="S115">
        <v>-6.9615302727837047</v>
      </c>
      <c r="V115"/>
      <c r="W115"/>
    </row>
    <row r="116" spans="1:23" x14ac:dyDescent="0.3">
      <c r="A116" s="1">
        <v>30451</v>
      </c>
      <c r="B116">
        <v>-5.6720994284100517</v>
      </c>
      <c r="C116">
        <v>-2.0672483715610572</v>
      </c>
      <c r="D116" t="e">
        <v>#N/A</v>
      </c>
      <c r="E116" t="e">
        <v>#N/A</v>
      </c>
      <c r="F116">
        <v>-8.0526666666666653</v>
      </c>
      <c r="G116" t="e">
        <v>#N/A</v>
      </c>
      <c r="H116" t="e">
        <v>#N/A</v>
      </c>
      <c r="I116">
        <v>-3.4922782009861315</v>
      </c>
      <c r="J116">
        <v>-0.49598793317153395</v>
      </c>
      <c r="K116">
        <v>-1.6701601376949746</v>
      </c>
      <c r="L116" t="e">
        <v>#N/A</v>
      </c>
      <c r="M116" t="e">
        <v>#N/A</v>
      </c>
      <c r="N116" t="e">
        <v>#N/A</v>
      </c>
      <c r="O116" t="e">
        <v>#N/A</v>
      </c>
      <c r="P116" t="e">
        <v>#N/A</v>
      </c>
      <c r="Q116" t="e">
        <v>#N/A</v>
      </c>
      <c r="R116" t="e">
        <v>#N/A</v>
      </c>
      <c r="S116">
        <v>-6.4161591290178563</v>
      </c>
      <c r="V116"/>
      <c r="W116"/>
    </row>
    <row r="117" spans="1:23" x14ac:dyDescent="0.3">
      <c r="A117" s="1">
        <v>30543</v>
      </c>
      <c r="B117">
        <v>-4.5091378221784364</v>
      </c>
      <c r="C117">
        <v>-1.0004341855754257</v>
      </c>
      <c r="D117" t="e">
        <v>#N/A</v>
      </c>
      <c r="E117" t="e">
        <v>#N/A</v>
      </c>
      <c r="F117">
        <v>-6.5393333333333299</v>
      </c>
      <c r="G117" t="e">
        <v>#N/A</v>
      </c>
      <c r="H117" t="e">
        <v>#N/A</v>
      </c>
      <c r="I117">
        <v>-2.4410215158579618</v>
      </c>
      <c r="J117">
        <v>1.1040733791031143</v>
      </c>
      <c r="K117">
        <v>-0.18784894234544325</v>
      </c>
      <c r="L117" t="e">
        <v>#N/A</v>
      </c>
      <c r="M117" t="e">
        <v>#N/A</v>
      </c>
      <c r="N117" t="e">
        <v>#N/A</v>
      </c>
      <c r="O117" t="e">
        <v>#N/A</v>
      </c>
      <c r="P117" t="e">
        <v>#N/A</v>
      </c>
      <c r="Q117" t="e">
        <v>#N/A</v>
      </c>
      <c r="R117" t="e">
        <v>#N/A</v>
      </c>
      <c r="S117">
        <v>-4.9990674597075042</v>
      </c>
      <c r="V117"/>
      <c r="W117"/>
    </row>
    <row r="118" spans="1:23" x14ac:dyDescent="0.3">
      <c r="A118" s="1">
        <v>30635</v>
      </c>
      <c r="B118">
        <v>-3.2735065385546243</v>
      </c>
      <c r="C118">
        <v>5.3086858434408579E-2</v>
      </c>
      <c r="D118" t="e">
        <v>#N/A</v>
      </c>
      <c r="E118" t="e">
        <v>#N/A</v>
      </c>
      <c r="F118">
        <v>-4.8926666666666669</v>
      </c>
      <c r="G118" t="e">
        <v>#N/A</v>
      </c>
      <c r="H118" t="e">
        <v>#N/A</v>
      </c>
      <c r="I118">
        <v>-1.3542535421668642</v>
      </c>
      <c r="J118">
        <v>1.6480329865988952</v>
      </c>
      <c r="K118">
        <v>0.2875604319530467</v>
      </c>
      <c r="L118" t="e">
        <v>#N/A</v>
      </c>
      <c r="M118" t="e">
        <v>#N/A</v>
      </c>
      <c r="N118" t="e">
        <v>#N/A</v>
      </c>
      <c r="O118" t="e">
        <v>#N/A</v>
      </c>
      <c r="P118" t="e">
        <v>#N/A</v>
      </c>
      <c r="Q118" t="e">
        <v>#N/A</v>
      </c>
      <c r="R118" t="e">
        <v>#N/A</v>
      </c>
      <c r="S118">
        <v>-4.3115218127665997</v>
      </c>
      <c r="V118"/>
      <c r="W118"/>
    </row>
    <row r="119" spans="1:23" x14ac:dyDescent="0.3">
      <c r="A119" s="1">
        <v>30727</v>
      </c>
      <c r="B119">
        <v>-2.1743824640883092</v>
      </c>
      <c r="C119">
        <v>1.2285694303324779</v>
      </c>
      <c r="D119" t="e">
        <v>#N/A</v>
      </c>
      <c r="E119" t="e">
        <v>#N/A</v>
      </c>
      <c r="F119">
        <v>-3.5793333333333344</v>
      </c>
      <c r="G119" t="e">
        <v>#N/A</v>
      </c>
      <c r="H119" t="e">
        <v>#N/A</v>
      </c>
      <c r="I119">
        <v>2.0749224896077223E-2</v>
      </c>
      <c r="J119">
        <v>2.7643944003675198</v>
      </c>
      <c r="K119">
        <v>1.580265510046484</v>
      </c>
      <c r="L119" t="e">
        <v>#N/A</v>
      </c>
      <c r="M119" t="e">
        <v>#N/A</v>
      </c>
      <c r="N119" t="e">
        <v>#N/A</v>
      </c>
      <c r="O119" t="e">
        <v>#N/A</v>
      </c>
      <c r="P119" t="e">
        <v>#N/A</v>
      </c>
      <c r="Q119" t="e">
        <v>#N/A</v>
      </c>
      <c r="R119" t="e">
        <v>#N/A</v>
      </c>
      <c r="S119">
        <v>-3.6877796323482386</v>
      </c>
      <c r="V119"/>
      <c r="W119"/>
    </row>
    <row r="120" spans="1:23" x14ac:dyDescent="0.3">
      <c r="A120" s="1">
        <v>30817</v>
      </c>
      <c r="B120">
        <v>-1.3078197105601841</v>
      </c>
      <c r="C120">
        <v>2.2218123299766299</v>
      </c>
      <c r="D120" t="e">
        <v>#N/A</v>
      </c>
      <c r="E120" t="e">
        <v>#N/A</v>
      </c>
      <c r="F120">
        <v>-2.7326666666666668</v>
      </c>
      <c r="G120" t="e">
        <v>#N/A</v>
      </c>
      <c r="H120" t="e">
        <v>#N/A</v>
      </c>
      <c r="I120">
        <v>1.2248496954855135</v>
      </c>
      <c r="J120">
        <v>3.7360916470831249</v>
      </c>
      <c r="K120">
        <v>2.8179779838969843</v>
      </c>
      <c r="L120" t="e">
        <v>#N/A</v>
      </c>
      <c r="M120" t="e">
        <v>#N/A</v>
      </c>
      <c r="N120" t="e">
        <v>#N/A</v>
      </c>
      <c r="O120" t="e">
        <v>#N/A</v>
      </c>
      <c r="P120" t="e">
        <v>#N/A</v>
      </c>
      <c r="Q120" t="e">
        <v>#N/A</v>
      </c>
      <c r="R120" t="e">
        <v>#N/A</v>
      </c>
      <c r="S120">
        <v>-2.5241473957189697</v>
      </c>
      <c r="V120"/>
      <c r="W120"/>
    </row>
    <row r="121" spans="1:23" x14ac:dyDescent="0.3">
      <c r="A121" s="1">
        <v>30909</v>
      </c>
      <c r="B121">
        <v>-1.1945228674491535</v>
      </c>
      <c r="C121">
        <v>2.1910060713116817</v>
      </c>
      <c r="D121" t="e">
        <v>#N/A</v>
      </c>
      <c r="E121" t="e">
        <v>#N/A</v>
      </c>
      <c r="F121">
        <v>-2.7526666666666664</v>
      </c>
      <c r="G121" t="e">
        <v>#N/A</v>
      </c>
      <c r="H121" t="e">
        <v>#N/A</v>
      </c>
      <c r="I121">
        <v>1.2421209977162171</v>
      </c>
      <c r="J121">
        <v>3.4127340314475667</v>
      </c>
      <c r="K121">
        <v>2.8271751409618737</v>
      </c>
      <c r="L121" t="e">
        <v>#N/A</v>
      </c>
      <c r="M121" t="e">
        <v>#N/A</v>
      </c>
      <c r="N121" t="e">
        <v>#N/A</v>
      </c>
      <c r="O121" t="e">
        <v>#N/A</v>
      </c>
      <c r="P121" t="e">
        <v>#N/A</v>
      </c>
      <c r="Q121" t="e">
        <v>#N/A</v>
      </c>
      <c r="R121" t="e">
        <v>#N/A</v>
      </c>
      <c r="S121">
        <v>-2.4883897259305741</v>
      </c>
      <c r="V121"/>
      <c r="W121"/>
    </row>
    <row r="122" spans="1:23" x14ac:dyDescent="0.3">
      <c r="A122" s="1">
        <v>31001</v>
      </c>
      <c r="B122">
        <v>-1.2309194683245195</v>
      </c>
      <c r="C122">
        <v>1.9265097757294711</v>
      </c>
      <c r="D122" t="e">
        <v>#N/A</v>
      </c>
      <c r="E122" t="e">
        <v>#N/A</v>
      </c>
      <c r="F122">
        <v>-2.5080000000000009</v>
      </c>
      <c r="G122" t="e">
        <v>#N/A</v>
      </c>
      <c r="H122" t="e">
        <v>#N/A</v>
      </c>
      <c r="I122">
        <v>1.2795237795345642</v>
      </c>
      <c r="J122">
        <v>2.7995343170323577</v>
      </c>
      <c r="K122">
        <v>2.6674024970837813</v>
      </c>
      <c r="L122" t="e">
        <v>#N/A</v>
      </c>
      <c r="M122" t="e">
        <v>#N/A</v>
      </c>
      <c r="N122" t="e">
        <v>#N/A</v>
      </c>
      <c r="O122" t="e">
        <v>#N/A</v>
      </c>
      <c r="P122" t="e">
        <v>#N/A</v>
      </c>
      <c r="Q122" t="e">
        <v>#N/A</v>
      </c>
      <c r="R122" t="e">
        <v>#N/A</v>
      </c>
      <c r="S122">
        <v>-2.3852227466467184</v>
      </c>
      <c r="V122"/>
      <c r="W122"/>
    </row>
    <row r="123" spans="1:23" x14ac:dyDescent="0.3">
      <c r="A123" s="1">
        <v>31093</v>
      </c>
      <c r="B123">
        <v>-1.1255229464252414</v>
      </c>
      <c r="C123">
        <v>2.1823581425735954</v>
      </c>
      <c r="D123" t="e">
        <v>#N/A</v>
      </c>
      <c r="E123" t="e">
        <v>#N/A</v>
      </c>
      <c r="F123">
        <v>-2.3966666666666665</v>
      </c>
      <c r="G123" t="e">
        <v>#N/A</v>
      </c>
      <c r="H123" t="e">
        <v>#N/A</v>
      </c>
      <c r="I123">
        <v>1.5596154677070491</v>
      </c>
      <c r="J123">
        <v>3.4741921440151091</v>
      </c>
      <c r="K123">
        <v>3.4065833353182295</v>
      </c>
      <c r="L123" t="e">
        <v>#N/A</v>
      </c>
      <c r="M123" t="e">
        <v>#N/A</v>
      </c>
      <c r="N123" t="e">
        <v>#N/A</v>
      </c>
      <c r="O123" t="e">
        <v>#N/A</v>
      </c>
      <c r="P123" t="e">
        <v>#N/A</v>
      </c>
      <c r="Q123" t="e">
        <v>#N/A</v>
      </c>
      <c r="R123" t="e">
        <v>#N/A</v>
      </c>
      <c r="S123">
        <v>-2.0152497151049573</v>
      </c>
      <c r="V123"/>
      <c r="W123"/>
    </row>
    <row r="124" spans="1:23" x14ac:dyDescent="0.3">
      <c r="A124" s="1">
        <v>31182</v>
      </c>
      <c r="B124">
        <v>-1.1053544341827028</v>
      </c>
      <c r="C124">
        <v>2.1950444567162464</v>
      </c>
      <c r="D124" t="e">
        <v>#N/A</v>
      </c>
      <c r="E124" t="e">
        <v>#N/A</v>
      </c>
      <c r="F124">
        <v>-2.5519999999999996</v>
      </c>
      <c r="G124" t="e">
        <v>#N/A</v>
      </c>
      <c r="H124" t="e">
        <v>#N/A</v>
      </c>
      <c r="I124">
        <v>1.3734229171312187</v>
      </c>
      <c r="J124">
        <v>3.1867026766194768</v>
      </c>
      <c r="K124">
        <v>2.9376381390892856</v>
      </c>
      <c r="L124" t="e">
        <v>#N/A</v>
      </c>
      <c r="M124" t="e">
        <v>#N/A</v>
      </c>
      <c r="N124" t="e">
        <v>#N/A</v>
      </c>
      <c r="O124" t="e">
        <v>#N/A</v>
      </c>
      <c r="P124" t="e">
        <v>#N/A</v>
      </c>
      <c r="Q124" t="e">
        <v>#N/A</v>
      </c>
      <c r="R124" t="e">
        <v>#N/A</v>
      </c>
      <c r="S124">
        <v>-2.1754307092606524</v>
      </c>
      <c r="V124"/>
      <c r="W124"/>
    </row>
    <row r="125" spans="1:23" x14ac:dyDescent="0.3">
      <c r="A125" s="1">
        <v>31274</v>
      </c>
      <c r="B125">
        <v>-0.446062391135577</v>
      </c>
      <c r="C125">
        <v>2.7528117429454326</v>
      </c>
      <c r="D125" t="e">
        <v>#N/A</v>
      </c>
      <c r="E125" t="e">
        <v>#N/A</v>
      </c>
      <c r="F125">
        <v>-2.3740000000000006</v>
      </c>
      <c r="G125" t="e">
        <v>#N/A</v>
      </c>
      <c r="H125" t="e">
        <v>#N/A</v>
      </c>
      <c r="I125">
        <v>1.4388123054913571</v>
      </c>
      <c r="J125">
        <v>3.5854855323010604</v>
      </c>
      <c r="K125">
        <v>3.0493949471030479</v>
      </c>
      <c r="L125" t="e">
        <v>#N/A</v>
      </c>
      <c r="M125" t="e">
        <v>#N/A</v>
      </c>
      <c r="N125" t="e">
        <v>#N/A</v>
      </c>
      <c r="O125" t="e">
        <v>#N/A</v>
      </c>
      <c r="P125" t="e">
        <v>#N/A</v>
      </c>
      <c r="Q125" t="e">
        <v>#N/A</v>
      </c>
      <c r="R125" t="e">
        <v>#N/A</v>
      </c>
      <c r="S125">
        <v>-2.1351358407020484</v>
      </c>
      <c r="V125"/>
      <c r="W125"/>
    </row>
    <row r="126" spans="1:23" x14ac:dyDescent="0.3">
      <c r="A126" s="1">
        <v>31366</v>
      </c>
      <c r="B126">
        <v>-0.55008568849767947</v>
      </c>
      <c r="C126">
        <v>2.4952492322151105</v>
      </c>
      <c r="D126" t="e">
        <v>#N/A</v>
      </c>
      <c r="E126" t="e">
        <v>#N/A</v>
      </c>
      <c r="F126">
        <v>-2.0646666666666675</v>
      </c>
      <c r="G126" t="e">
        <v>#N/A</v>
      </c>
      <c r="H126" t="e">
        <v>#N/A</v>
      </c>
      <c r="I126">
        <v>1.4426889069005604</v>
      </c>
      <c r="J126">
        <v>3.0147639072788968</v>
      </c>
      <c r="K126">
        <v>2.6846715315677745</v>
      </c>
      <c r="L126" t="e">
        <v>#N/A</v>
      </c>
      <c r="M126" t="e">
        <v>#N/A</v>
      </c>
      <c r="N126" t="e">
        <v>#N/A</v>
      </c>
      <c r="O126" t="e">
        <v>#N/A</v>
      </c>
      <c r="P126" t="e">
        <v>#N/A</v>
      </c>
      <c r="Q126" t="e">
        <v>#N/A</v>
      </c>
      <c r="R126" t="e">
        <v>#N/A</v>
      </c>
      <c r="S126">
        <v>-1.6331893181221204</v>
      </c>
      <c r="V126"/>
      <c r="W126"/>
    </row>
    <row r="127" spans="1:23" x14ac:dyDescent="0.3">
      <c r="A127" s="1">
        <v>31458</v>
      </c>
      <c r="B127">
        <v>-0.4570166110997646</v>
      </c>
      <c r="C127">
        <v>2.4793822698791326</v>
      </c>
      <c r="D127" t="e">
        <v>#N/A</v>
      </c>
      <c r="E127" t="e">
        <v>#N/A</v>
      </c>
      <c r="F127">
        <v>-2.0886666666666684</v>
      </c>
      <c r="G127" t="e">
        <v>#N/A</v>
      </c>
      <c r="H127" t="e">
        <v>#N/A</v>
      </c>
      <c r="I127">
        <v>1.3304331980420478</v>
      </c>
      <c r="J127">
        <v>2.9194771451107089</v>
      </c>
      <c r="K127">
        <v>2.4912411411294233</v>
      </c>
      <c r="L127" t="e">
        <v>#N/A</v>
      </c>
      <c r="M127" t="e">
        <v>#N/A</v>
      </c>
      <c r="N127" t="e">
        <v>#N/A</v>
      </c>
      <c r="O127" t="e">
        <v>#N/A</v>
      </c>
      <c r="P127" t="e">
        <v>#N/A</v>
      </c>
      <c r="Q127" t="e">
        <v>#N/A</v>
      </c>
      <c r="R127" t="e">
        <v>#N/A</v>
      </c>
      <c r="S127">
        <v>-1.5361344185509438</v>
      </c>
      <c r="V127"/>
      <c r="W127"/>
    </row>
    <row r="128" spans="1:23" x14ac:dyDescent="0.3">
      <c r="A128" s="1">
        <v>31547</v>
      </c>
      <c r="B128">
        <v>-0.83197953322150486</v>
      </c>
      <c r="C128">
        <v>2.0484552753053902</v>
      </c>
      <c r="D128" t="e">
        <v>#N/A</v>
      </c>
      <c r="E128" t="e">
        <v>#N/A</v>
      </c>
      <c r="F128">
        <v>-2.3793333333333333</v>
      </c>
      <c r="G128" t="e">
        <v>#N/A</v>
      </c>
      <c r="H128" t="e">
        <v>#N/A</v>
      </c>
      <c r="I128">
        <v>0.98040973596216041</v>
      </c>
      <c r="J128">
        <v>2.1791596744644401</v>
      </c>
      <c r="K128">
        <v>1.7272420918773097</v>
      </c>
      <c r="L128" t="e">
        <v>#N/A</v>
      </c>
      <c r="M128" t="e">
        <v>#N/A</v>
      </c>
      <c r="N128" t="e">
        <v>#N/A</v>
      </c>
      <c r="O128" t="e">
        <v>#N/A</v>
      </c>
      <c r="P128" t="e">
        <v>#N/A</v>
      </c>
      <c r="Q128" t="e">
        <v>#N/A</v>
      </c>
      <c r="R128" t="e">
        <v>#N/A</v>
      </c>
      <c r="S128">
        <v>-1.4397206223851242</v>
      </c>
      <c r="V128"/>
      <c r="W128"/>
    </row>
    <row r="129" spans="1:23" x14ac:dyDescent="0.3">
      <c r="A129" s="1">
        <v>31639</v>
      </c>
      <c r="B129">
        <v>-0.70189039465051539</v>
      </c>
      <c r="C129">
        <v>2.0474094455953868</v>
      </c>
      <c r="D129" t="e">
        <v>#N/A</v>
      </c>
      <c r="E129" t="e">
        <v>#N/A</v>
      </c>
      <c r="F129">
        <v>-2.005333333333331</v>
      </c>
      <c r="G129" t="e">
        <v>#N/A</v>
      </c>
      <c r="H129" t="e">
        <v>#N/A</v>
      </c>
      <c r="I129">
        <v>0.92140854083557677</v>
      </c>
      <c r="J129">
        <v>2.0903451471468282</v>
      </c>
      <c r="K129">
        <v>1.3979185097704434</v>
      </c>
      <c r="L129" t="e">
        <v>#N/A</v>
      </c>
      <c r="M129" t="e">
        <v>#N/A</v>
      </c>
      <c r="N129" t="e">
        <v>#N/A</v>
      </c>
      <c r="O129" t="e">
        <v>#N/A</v>
      </c>
      <c r="P129" t="e">
        <v>#N/A</v>
      </c>
      <c r="Q129" t="e">
        <v>#N/A</v>
      </c>
      <c r="R129" t="e">
        <v>#N/A</v>
      </c>
      <c r="S129">
        <v>-1.0792002752751273</v>
      </c>
      <c r="V129"/>
      <c r="W129"/>
    </row>
    <row r="130" spans="1:23" x14ac:dyDescent="0.3">
      <c r="A130" s="1">
        <v>31731</v>
      </c>
      <c r="B130">
        <v>-0.97782008867381032</v>
      </c>
      <c r="C130">
        <v>1.6027183616882335</v>
      </c>
      <c r="D130" t="e">
        <v>#N/A</v>
      </c>
      <c r="E130" t="e">
        <v>#N/A</v>
      </c>
      <c r="F130">
        <v>-1.7646666666666668</v>
      </c>
      <c r="G130" t="e">
        <v>#N/A</v>
      </c>
      <c r="H130" t="e">
        <v>#N/A</v>
      </c>
      <c r="I130">
        <v>0.78026427968165635</v>
      </c>
      <c r="J130">
        <v>1.6806000243809966</v>
      </c>
      <c r="K130">
        <v>1.1661967740647619</v>
      </c>
      <c r="L130" t="e">
        <v>#N/A</v>
      </c>
      <c r="M130" t="e">
        <v>#N/A</v>
      </c>
      <c r="N130" t="e">
        <v>#N/A</v>
      </c>
      <c r="O130" t="e">
        <v>#N/A</v>
      </c>
      <c r="P130" t="e">
        <v>#N/A</v>
      </c>
      <c r="Q130" t="e">
        <v>#N/A</v>
      </c>
      <c r="R130" t="e">
        <v>#N/A</v>
      </c>
      <c r="S130">
        <v>-0.92190924357353765</v>
      </c>
      <c r="V130"/>
      <c r="W130"/>
    </row>
    <row r="131" spans="1:23" x14ac:dyDescent="0.3">
      <c r="A131" s="1">
        <v>31823</v>
      </c>
      <c r="B131">
        <v>-1.0436027698971091</v>
      </c>
      <c r="C131">
        <v>1.3879677888241688</v>
      </c>
      <c r="D131" t="e">
        <v>#N/A</v>
      </c>
      <c r="E131" t="e">
        <v>#N/A</v>
      </c>
      <c r="F131">
        <v>-1.3239999999999981</v>
      </c>
      <c r="G131" t="e">
        <v>#N/A</v>
      </c>
      <c r="H131" t="e">
        <v>#N/A</v>
      </c>
      <c r="I131">
        <v>0.91472116960301975</v>
      </c>
      <c r="J131">
        <v>1.2883723909248366</v>
      </c>
      <c r="K131">
        <v>0.91216951291627524</v>
      </c>
      <c r="L131" t="e">
        <v>#N/A</v>
      </c>
      <c r="M131" t="e">
        <v>#N/A</v>
      </c>
      <c r="N131" t="e">
        <v>#N/A</v>
      </c>
      <c r="O131" t="e">
        <v>#N/A</v>
      </c>
      <c r="P131" t="e">
        <v>#N/A</v>
      </c>
      <c r="Q131" t="e">
        <v>#N/A</v>
      </c>
      <c r="R131" t="e">
        <v>#N/A</v>
      </c>
      <c r="S131">
        <v>-0.70158761383676449</v>
      </c>
      <c r="V131"/>
      <c r="W131"/>
    </row>
    <row r="132" spans="1:23" x14ac:dyDescent="0.3">
      <c r="A132" s="1">
        <v>31912</v>
      </c>
      <c r="B132">
        <v>-0.76409816674823228</v>
      </c>
      <c r="C132">
        <v>1.4832498253418844</v>
      </c>
      <c r="D132" t="e">
        <v>#N/A</v>
      </c>
      <c r="E132" t="e">
        <v>#N/A</v>
      </c>
      <c r="F132">
        <v>-0.68533333333333246</v>
      </c>
      <c r="G132" t="e">
        <v>#N/A</v>
      </c>
      <c r="H132" t="e">
        <v>#N/A</v>
      </c>
      <c r="I132">
        <v>1.2434245657258121</v>
      </c>
      <c r="J132">
        <v>1.4329665090549866</v>
      </c>
      <c r="K132">
        <v>1.206639100020098</v>
      </c>
      <c r="L132" t="e">
        <v>#N/A</v>
      </c>
      <c r="M132" t="e">
        <v>#N/A</v>
      </c>
      <c r="N132" t="e">
        <v>#N/A</v>
      </c>
      <c r="O132" t="e">
        <v>#N/A</v>
      </c>
      <c r="P132" t="e">
        <v>#N/A</v>
      </c>
      <c r="Q132" t="e">
        <v>#N/A</v>
      </c>
      <c r="R132" t="e">
        <v>#N/A</v>
      </c>
      <c r="S132">
        <v>-0.14655844748455138</v>
      </c>
      <c r="V132"/>
      <c r="W132"/>
    </row>
    <row r="133" spans="1:23" x14ac:dyDescent="0.3">
      <c r="A133" s="1">
        <v>32004</v>
      </c>
      <c r="B133">
        <v>-0.67674410248651318</v>
      </c>
      <c r="C133">
        <v>1.0675128845226707</v>
      </c>
      <c r="D133" t="e">
        <v>#N/A</v>
      </c>
      <c r="E133" t="e">
        <v>#N/A</v>
      </c>
      <c r="F133">
        <v>-0.17999999999999972</v>
      </c>
      <c r="G133" t="e">
        <v>#N/A</v>
      </c>
      <c r="H133" t="e">
        <v>#N/A</v>
      </c>
      <c r="I133">
        <v>1.2409886018274072</v>
      </c>
      <c r="J133">
        <v>0.80895085997095295</v>
      </c>
      <c r="K133">
        <v>1.0412390103512124</v>
      </c>
      <c r="L133" t="e">
        <v>#N/A</v>
      </c>
      <c r="M133" t="e">
        <v>#N/A</v>
      </c>
      <c r="N133" t="e">
        <v>#N/A</v>
      </c>
      <c r="O133" t="e">
        <v>#N/A</v>
      </c>
      <c r="P133" t="e">
        <v>#N/A</v>
      </c>
      <c r="Q133" t="e">
        <v>#N/A</v>
      </c>
      <c r="R133" t="e">
        <v>#N/A</v>
      </c>
      <c r="S133">
        <v>0.21004345575708783</v>
      </c>
      <c r="V133"/>
      <c r="W133"/>
    </row>
    <row r="134" spans="1:23" x14ac:dyDescent="0.3">
      <c r="A134" s="1">
        <v>32096</v>
      </c>
      <c r="B134">
        <v>0.25309479494948012</v>
      </c>
      <c r="C134">
        <v>1.5863280921392708</v>
      </c>
      <c r="D134" t="e">
        <v>#N/A</v>
      </c>
      <c r="E134" t="e">
        <v>#N/A</v>
      </c>
      <c r="F134">
        <v>0.12533333333333374</v>
      </c>
      <c r="G134" t="e">
        <v>#N/A</v>
      </c>
      <c r="H134" t="e">
        <v>#N/A</v>
      </c>
      <c r="I134">
        <v>1.2453473220331883</v>
      </c>
      <c r="J134">
        <v>1.1505730505870415</v>
      </c>
      <c r="K134">
        <v>1.0019320709924866</v>
      </c>
      <c r="L134" t="e">
        <v>#N/A</v>
      </c>
      <c r="M134" t="e">
        <v>#N/A</v>
      </c>
      <c r="N134" t="e">
        <v>#N/A</v>
      </c>
      <c r="O134" t="e">
        <v>#N/A</v>
      </c>
      <c r="P134" t="e">
        <v>#N/A</v>
      </c>
      <c r="Q134" t="e">
        <v>#N/A</v>
      </c>
      <c r="R134" t="e">
        <v>#N/A</v>
      </c>
      <c r="S134">
        <v>0.56516684136204276</v>
      </c>
      <c r="V134"/>
      <c r="W134"/>
    </row>
    <row r="135" spans="1:23" x14ac:dyDescent="0.3">
      <c r="A135" s="1">
        <v>32188</v>
      </c>
      <c r="B135">
        <v>1.2226577668489976E-2</v>
      </c>
      <c r="C135">
        <v>0.94730752317880917</v>
      </c>
      <c r="D135" t="e">
        <v>#N/A</v>
      </c>
      <c r="E135" t="e">
        <v>#N/A</v>
      </c>
      <c r="F135">
        <v>0.3620000000000001</v>
      </c>
      <c r="G135" t="e">
        <v>#N/A</v>
      </c>
      <c r="H135" t="e">
        <v>#N/A</v>
      </c>
      <c r="I135">
        <v>1.2027061608541043</v>
      </c>
      <c r="J135">
        <v>0.37090400516422872</v>
      </c>
      <c r="K135">
        <v>0.78887029962307764</v>
      </c>
      <c r="L135" t="e">
        <v>#N/A</v>
      </c>
      <c r="M135" t="e">
        <v>#N/A</v>
      </c>
      <c r="N135" t="e">
        <v>#N/A</v>
      </c>
      <c r="O135" t="e">
        <v>#N/A</v>
      </c>
      <c r="P135" t="e">
        <v>#N/A</v>
      </c>
      <c r="Q135" t="e">
        <v>#N/A</v>
      </c>
      <c r="R135" t="e">
        <v>#N/A</v>
      </c>
      <c r="S135">
        <v>0.65068602663455977</v>
      </c>
      <c r="V135"/>
      <c r="W135"/>
    </row>
    <row r="136" spans="1:23" x14ac:dyDescent="0.3">
      <c r="A136" s="1">
        <v>32278</v>
      </c>
      <c r="B136">
        <v>0.57209379196955745</v>
      </c>
      <c r="C136">
        <v>1.2216926293322181</v>
      </c>
      <c r="D136" t="e">
        <v>#N/A</v>
      </c>
      <c r="E136" t="e">
        <v>#N/A</v>
      </c>
      <c r="F136">
        <v>0.80066666666666819</v>
      </c>
      <c r="G136" t="e">
        <v>#N/A</v>
      </c>
      <c r="H136" t="e">
        <v>#N/A</v>
      </c>
      <c r="I136">
        <v>1.3007866841332891</v>
      </c>
      <c r="J136">
        <v>0.75693011788840603</v>
      </c>
      <c r="K136">
        <v>0.97027638112649761</v>
      </c>
      <c r="L136" t="e">
        <v>#N/A</v>
      </c>
      <c r="M136" t="e">
        <v>#N/A</v>
      </c>
      <c r="N136" t="e">
        <v>#N/A</v>
      </c>
      <c r="O136" t="e">
        <v>#N/A</v>
      </c>
      <c r="P136" t="e">
        <v>#N/A</v>
      </c>
      <c r="Q136" t="e">
        <v>#N/A</v>
      </c>
      <c r="R136" t="e">
        <v>#N/A</v>
      </c>
      <c r="S136">
        <v>0.87560202002703136</v>
      </c>
      <c r="V136"/>
      <c r="W136"/>
    </row>
    <row r="137" spans="1:23" x14ac:dyDescent="0.3">
      <c r="A137" s="1">
        <v>32370</v>
      </c>
      <c r="B137">
        <v>0.41918373359983774</v>
      </c>
      <c r="C137">
        <v>0.80939625838571971</v>
      </c>
      <c r="D137" t="e">
        <v>#N/A</v>
      </c>
      <c r="E137" t="e">
        <v>#N/A</v>
      </c>
      <c r="F137">
        <v>0.77066666666666883</v>
      </c>
      <c r="G137" t="e">
        <v>#N/A</v>
      </c>
      <c r="H137" t="e">
        <v>#N/A</v>
      </c>
      <c r="I137">
        <v>1.2623599885409362</v>
      </c>
      <c r="J137">
        <v>0.33077742897698892</v>
      </c>
      <c r="K137">
        <v>0.95161514330996688</v>
      </c>
      <c r="L137" t="e">
        <v>#N/A</v>
      </c>
      <c r="M137" t="e">
        <v>#N/A</v>
      </c>
      <c r="N137" t="e">
        <v>#N/A</v>
      </c>
      <c r="O137" t="e">
        <v>#N/A</v>
      </c>
      <c r="P137" t="e">
        <v>#N/A</v>
      </c>
      <c r="Q137" t="e">
        <v>#N/A</v>
      </c>
      <c r="R137" t="e">
        <v>#N/A</v>
      </c>
      <c r="S137">
        <v>1.1700267174571479</v>
      </c>
      <c r="V137"/>
      <c r="W137"/>
    </row>
    <row r="138" spans="1:23" x14ac:dyDescent="0.3">
      <c r="A138" s="1">
        <v>32462</v>
      </c>
      <c r="B138">
        <v>1.0181770815757161</v>
      </c>
      <c r="C138">
        <v>0.89242188372183451</v>
      </c>
      <c r="D138" t="e">
        <v>#N/A</v>
      </c>
      <c r="E138" t="e">
        <v>#N/A</v>
      </c>
      <c r="F138">
        <v>1.0073333333333334</v>
      </c>
      <c r="G138" t="e">
        <v>#N/A</v>
      </c>
      <c r="H138" t="e">
        <v>#N/A</v>
      </c>
      <c r="I138">
        <v>1.03115029730996</v>
      </c>
      <c r="J138">
        <v>0.24148079204011241</v>
      </c>
      <c r="K138">
        <v>0.76161064382998234</v>
      </c>
      <c r="L138" t="e">
        <v>#N/A</v>
      </c>
      <c r="M138" t="e">
        <v>#N/A</v>
      </c>
      <c r="N138" t="e">
        <v>#N/A</v>
      </c>
      <c r="O138" t="e">
        <v>#N/A</v>
      </c>
      <c r="P138" t="e">
        <v>#N/A</v>
      </c>
      <c r="Q138" t="e">
        <v>#N/A</v>
      </c>
      <c r="R138" t="e">
        <v>#N/A</v>
      </c>
      <c r="S138">
        <v>1.532597563952379</v>
      </c>
      <c r="V138"/>
      <c r="W138"/>
    </row>
    <row r="139" spans="1:23" x14ac:dyDescent="0.3">
      <c r="A139" s="1">
        <v>32554</v>
      </c>
      <c r="B139">
        <v>1.3101811648576978</v>
      </c>
      <c r="C139">
        <v>1.0069075873517259</v>
      </c>
      <c r="D139" t="e">
        <v>#N/A</v>
      </c>
      <c r="E139" t="e">
        <v>#N/A</v>
      </c>
      <c r="F139">
        <v>1.2439999999999998</v>
      </c>
      <c r="G139" t="e">
        <v>#N/A</v>
      </c>
      <c r="H139" t="e">
        <v>#N/A</v>
      </c>
      <c r="I139">
        <v>1.0905043780216364</v>
      </c>
      <c r="J139">
        <v>0.45456520208311763</v>
      </c>
      <c r="K139">
        <v>0.91731444954173647</v>
      </c>
      <c r="L139" t="e">
        <v>#N/A</v>
      </c>
      <c r="M139" t="e">
        <v>#N/A</v>
      </c>
      <c r="N139" t="e">
        <v>#N/A</v>
      </c>
      <c r="O139" t="e">
        <v>#N/A</v>
      </c>
      <c r="P139" t="e">
        <v>#N/A</v>
      </c>
      <c r="Q139" t="e">
        <v>#N/A</v>
      </c>
      <c r="R139" t="e">
        <v>#N/A</v>
      </c>
      <c r="S139">
        <v>2.0307902609006874</v>
      </c>
      <c r="V139"/>
      <c r="W139"/>
    </row>
    <row r="140" spans="1:23" x14ac:dyDescent="0.3">
      <c r="A140" s="1">
        <v>32643</v>
      </c>
      <c r="B140">
        <v>1.3566586414604356</v>
      </c>
      <c r="C140">
        <v>0.81859677309038315</v>
      </c>
      <c r="D140" t="e">
        <v>#N/A</v>
      </c>
      <c r="E140" t="e">
        <v>#N/A</v>
      </c>
      <c r="F140">
        <v>1.1453333333333333</v>
      </c>
      <c r="G140" t="e">
        <v>#N/A</v>
      </c>
      <c r="H140" t="e">
        <v>#N/A</v>
      </c>
      <c r="I140">
        <v>0.85773787240022337</v>
      </c>
      <c r="J140">
        <v>0.25515113391376304</v>
      </c>
      <c r="K140">
        <v>0.59926349740495688</v>
      </c>
      <c r="L140" t="e">
        <v>#N/A</v>
      </c>
      <c r="M140" t="e">
        <v>#N/A</v>
      </c>
      <c r="N140" t="e">
        <v>#N/A</v>
      </c>
      <c r="O140" t="e">
        <v>#N/A</v>
      </c>
      <c r="P140" t="e">
        <v>#N/A</v>
      </c>
      <c r="Q140" t="e">
        <v>#N/A</v>
      </c>
      <c r="R140" t="e">
        <v>#N/A</v>
      </c>
      <c r="S140">
        <v>2.0048806650029576</v>
      </c>
      <c r="V140"/>
      <c r="W140"/>
    </row>
    <row r="141" spans="1:23" x14ac:dyDescent="0.3">
      <c r="A141" s="1">
        <v>32735</v>
      </c>
      <c r="B141">
        <v>1.3878680606015561</v>
      </c>
      <c r="C141">
        <v>0.62425868922566596</v>
      </c>
      <c r="D141" t="e">
        <v>#N/A</v>
      </c>
      <c r="E141" t="e">
        <v>#N/A</v>
      </c>
      <c r="F141">
        <v>1.115333333333334</v>
      </c>
      <c r="G141" t="e">
        <v>#N/A</v>
      </c>
      <c r="H141" t="e">
        <v>#N/A</v>
      </c>
      <c r="I141">
        <v>0.60779655511427144</v>
      </c>
      <c r="J141">
        <v>-2.8156556218448901E-2</v>
      </c>
      <c r="K141">
        <v>0.16066008801010234</v>
      </c>
      <c r="L141" t="e">
        <v>#N/A</v>
      </c>
      <c r="M141" t="e">
        <v>#N/A</v>
      </c>
      <c r="N141" t="e">
        <v>#N/A</v>
      </c>
      <c r="O141" t="e">
        <v>#N/A</v>
      </c>
      <c r="P141" t="e">
        <v>#N/A</v>
      </c>
      <c r="Q141" t="e">
        <v>#N/A</v>
      </c>
      <c r="R141" t="e">
        <v>#N/A</v>
      </c>
      <c r="S141">
        <v>1.9902837749565236</v>
      </c>
      <c r="V141"/>
      <c r="W141"/>
    </row>
    <row r="142" spans="1:23" x14ac:dyDescent="0.3">
      <c r="A142" s="1">
        <v>32827</v>
      </c>
      <c r="B142">
        <v>0.87770853089382661</v>
      </c>
      <c r="C142">
        <v>-0.11184751461565116</v>
      </c>
      <c r="D142" t="e">
        <v>#N/A</v>
      </c>
      <c r="E142" t="e">
        <v>#N/A</v>
      </c>
      <c r="F142">
        <v>0.81666666666666643</v>
      </c>
      <c r="G142" t="e">
        <v>#N/A</v>
      </c>
      <c r="H142" t="e">
        <v>#N/A</v>
      </c>
      <c r="I142">
        <v>-9.4611033815834134E-2</v>
      </c>
      <c r="J142">
        <v>-0.52431764725012742</v>
      </c>
      <c r="K142">
        <v>-0.32983432780192068</v>
      </c>
      <c r="L142" t="e">
        <v>#N/A</v>
      </c>
      <c r="M142" t="e">
        <v>#N/A</v>
      </c>
      <c r="N142" t="e">
        <v>#N/A</v>
      </c>
      <c r="O142" t="e">
        <v>#N/A</v>
      </c>
      <c r="P142" t="e">
        <v>#N/A</v>
      </c>
      <c r="Q142" t="e">
        <v>#N/A</v>
      </c>
      <c r="R142" t="e">
        <v>#N/A</v>
      </c>
      <c r="S142">
        <v>1.9137732237149976</v>
      </c>
      <c r="V142"/>
      <c r="W142"/>
    </row>
    <row r="143" spans="1:23" x14ac:dyDescent="0.3">
      <c r="A143" s="1">
        <v>32919</v>
      </c>
      <c r="B143">
        <v>1.2745590504439388</v>
      </c>
      <c r="C143">
        <v>-6.5746515651460474E-2</v>
      </c>
      <c r="D143" t="e">
        <v>#N/A</v>
      </c>
      <c r="E143" t="e">
        <v>#N/A</v>
      </c>
      <c r="F143">
        <v>0.91800000000000104</v>
      </c>
      <c r="G143" t="e">
        <v>#N/A</v>
      </c>
      <c r="H143" t="e">
        <v>#N/A</v>
      </c>
      <c r="I143">
        <v>-0.633735252279223</v>
      </c>
      <c r="J143">
        <v>-0.32428241007966718</v>
      </c>
      <c r="K143">
        <v>-0.58579142565403863</v>
      </c>
      <c r="L143" t="e">
        <v>#N/A</v>
      </c>
      <c r="M143" t="e">
        <v>#N/A</v>
      </c>
      <c r="N143" t="e">
        <v>#N/A</v>
      </c>
      <c r="O143" t="e">
        <v>#N/A</v>
      </c>
      <c r="P143" t="e">
        <v>#N/A</v>
      </c>
      <c r="Q143" t="e">
        <v>#N/A</v>
      </c>
      <c r="R143" t="e">
        <v>#N/A</v>
      </c>
      <c r="S143">
        <v>2.3079019475446785</v>
      </c>
      <c r="V143"/>
      <c r="W143"/>
    </row>
    <row r="144" spans="1:23" x14ac:dyDescent="0.3">
      <c r="A144" s="1">
        <v>33008</v>
      </c>
      <c r="B144">
        <v>0.94775975214177999</v>
      </c>
      <c r="C144">
        <v>-0.56745296229802167</v>
      </c>
      <c r="D144" t="e">
        <v>#N/A</v>
      </c>
      <c r="E144" t="e">
        <v>#N/A</v>
      </c>
      <c r="F144">
        <v>0.81933333333333458</v>
      </c>
      <c r="G144" t="e">
        <v>#N/A</v>
      </c>
      <c r="H144" t="e">
        <v>#N/A</v>
      </c>
      <c r="I144">
        <v>-1.0666571261506572</v>
      </c>
      <c r="J144">
        <v>-0.68491367352827115</v>
      </c>
      <c r="K144">
        <v>-0.79886568346227627</v>
      </c>
      <c r="L144" t="e">
        <v>#N/A</v>
      </c>
      <c r="M144" t="e">
        <v>#N/A</v>
      </c>
      <c r="N144" t="e">
        <v>#N/A</v>
      </c>
      <c r="O144" t="e">
        <v>#N/A</v>
      </c>
      <c r="P144" t="e">
        <v>#N/A</v>
      </c>
      <c r="Q144" t="e">
        <v>#N/A</v>
      </c>
      <c r="R144" t="e">
        <v>#N/A</v>
      </c>
      <c r="S144">
        <v>1.8425698351183399</v>
      </c>
      <c r="V144"/>
      <c r="W144"/>
    </row>
    <row r="145" spans="1:23" x14ac:dyDescent="0.3">
      <c r="A145" s="1">
        <v>33100</v>
      </c>
      <c r="B145">
        <v>0.33855541969806052</v>
      </c>
      <c r="C145">
        <v>-1.3034591957505388</v>
      </c>
      <c r="D145" t="e">
        <v>#N/A</v>
      </c>
      <c r="E145" t="e">
        <v>#N/A</v>
      </c>
      <c r="F145">
        <v>5.400000000000027E-2</v>
      </c>
      <c r="G145" t="e">
        <v>#N/A</v>
      </c>
      <c r="H145" t="e">
        <v>#N/A</v>
      </c>
      <c r="I145">
        <v>-1.9456263652914441</v>
      </c>
      <c r="J145">
        <v>-1.382615648959135</v>
      </c>
      <c r="K145">
        <v>-1.5430588196634698</v>
      </c>
      <c r="L145" t="e">
        <v>#N/A</v>
      </c>
      <c r="M145" t="e">
        <v>#N/A</v>
      </c>
      <c r="N145" t="e">
        <v>#N/A</v>
      </c>
      <c r="O145" t="e">
        <v>#N/A</v>
      </c>
      <c r="P145" t="e">
        <v>#N/A</v>
      </c>
      <c r="Q145" t="e">
        <v>#N/A</v>
      </c>
      <c r="R145" t="e">
        <v>#N/A</v>
      </c>
      <c r="S145">
        <v>1.11537604460392</v>
      </c>
      <c r="V145"/>
      <c r="W145"/>
    </row>
    <row r="146" spans="1:23" x14ac:dyDescent="0.3">
      <c r="A146" s="1">
        <v>33192</v>
      </c>
      <c r="B146">
        <v>-1.2264821198636726</v>
      </c>
      <c r="C146">
        <v>-2.9364155385529487</v>
      </c>
      <c r="D146" t="e">
        <v>#N/A</v>
      </c>
      <c r="E146" t="e">
        <v>#N/A</v>
      </c>
      <c r="F146">
        <v>-0.8446666666666669</v>
      </c>
      <c r="G146" t="e">
        <v>#N/A</v>
      </c>
      <c r="H146" t="e">
        <v>#N/A</v>
      </c>
      <c r="I146">
        <v>-3.1185404904104903</v>
      </c>
      <c r="J146">
        <v>-2.9079018164466031</v>
      </c>
      <c r="K146">
        <v>-2.6656149261805115</v>
      </c>
      <c r="L146" t="e">
        <v>#N/A</v>
      </c>
      <c r="M146" t="e">
        <v>#N/A</v>
      </c>
      <c r="N146" t="e">
        <v>#N/A</v>
      </c>
      <c r="O146" t="e">
        <v>#N/A</v>
      </c>
      <c r="P146" t="e">
        <v>#N/A</v>
      </c>
      <c r="Q146" t="e">
        <v>#N/A</v>
      </c>
      <c r="R146" t="e">
        <v>#N/A</v>
      </c>
      <c r="S146">
        <v>0.38737240355965241</v>
      </c>
      <c r="V146"/>
      <c r="W146"/>
    </row>
    <row r="147" spans="1:23" x14ac:dyDescent="0.3">
      <c r="A147" s="1">
        <v>33284</v>
      </c>
      <c r="B147">
        <v>-2.3229688570589637</v>
      </c>
      <c r="C147">
        <v>-4.0681513603772084</v>
      </c>
      <c r="D147" t="e">
        <v>#N/A</v>
      </c>
      <c r="E147" t="e">
        <v>#N/A</v>
      </c>
      <c r="F147">
        <v>-1.8120000000000012</v>
      </c>
      <c r="G147" t="e">
        <v>#N/A</v>
      </c>
      <c r="H147" t="e">
        <v>#N/A</v>
      </c>
      <c r="I147">
        <v>-4.2342891928817696</v>
      </c>
      <c r="J147">
        <v>-3.9417581415245304</v>
      </c>
      <c r="K147">
        <v>-3.6826034684534719</v>
      </c>
      <c r="L147" t="e">
        <v>#N/A</v>
      </c>
      <c r="M147" t="e">
        <v>#N/A</v>
      </c>
      <c r="N147" t="e">
        <v>#N/A</v>
      </c>
      <c r="O147" t="e">
        <v>#N/A</v>
      </c>
      <c r="P147" t="e">
        <v>#N/A</v>
      </c>
      <c r="Q147" t="e">
        <v>#N/A</v>
      </c>
      <c r="R147" t="e">
        <v>#N/A</v>
      </c>
      <c r="S147">
        <v>-0.54759537149647031</v>
      </c>
      <c r="V147"/>
      <c r="W147"/>
    </row>
    <row r="148" spans="1:23" x14ac:dyDescent="0.3">
      <c r="A148" s="1">
        <v>33373</v>
      </c>
      <c r="B148">
        <v>-2.1847684878630602</v>
      </c>
      <c r="C148">
        <v>-3.7966234337133753</v>
      </c>
      <c r="D148" t="e">
        <v>#N/A</v>
      </c>
      <c r="E148" t="e">
        <v>#N/A</v>
      </c>
      <c r="F148">
        <v>-2.3106666666666662</v>
      </c>
      <c r="G148" t="e">
        <v>#N/A</v>
      </c>
      <c r="H148" t="e">
        <v>#N/A</v>
      </c>
      <c r="I148">
        <v>-4.6956243814580017</v>
      </c>
      <c r="J148">
        <v>-3.6152780594143574</v>
      </c>
      <c r="K148">
        <v>-4.1894139871842597</v>
      </c>
      <c r="L148" t="e">
        <v>#N/A</v>
      </c>
      <c r="M148" t="e">
        <v>#N/A</v>
      </c>
      <c r="N148" t="e">
        <v>#N/A</v>
      </c>
      <c r="O148" t="e">
        <v>#N/A</v>
      </c>
      <c r="P148" t="e">
        <v>#N/A</v>
      </c>
      <c r="Q148" t="e">
        <v>#N/A</v>
      </c>
      <c r="R148" t="e">
        <v>#N/A</v>
      </c>
      <c r="S148">
        <v>-0.8859490187739425</v>
      </c>
      <c r="V148"/>
      <c r="W148"/>
    </row>
    <row r="149" spans="1:23" x14ac:dyDescent="0.3">
      <c r="A149" s="1">
        <v>33465</v>
      </c>
      <c r="B149">
        <v>-2.3090925486002658</v>
      </c>
      <c r="C149">
        <v>-3.8513985769504102</v>
      </c>
      <c r="D149" t="e">
        <v>#N/A</v>
      </c>
      <c r="E149" t="e">
        <v>#N/A</v>
      </c>
      <c r="F149">
        <v>-2.4093333333333344</v>
      </c>
      <c r="G149" t="e">
        <v>#N/A</v>
      </c>
      <c r="H149" t="e">
        <v>#N/A</v>
      </c>
      <c r="I149">
        <v>-4.8585654863881693</v>
      </c>
      <c r="J149">
        <v>-3.3876037335551321</v>
      </c>
      <c r="K149">
        <v>-4.2148749872358096</v>
      </c>
      <c r="L149" t="e">
        <v>#N/A</v>
      </c>
      <c r="M149" t="e">
        <v>#N/A</v>
      </c>
      <c r="N149" t="e">
        <v>#N/A</v>
      </c>
      <c r="O149" t="e">
        <v>#N/A</v>
      </c>
      <c r="P149" t="e">
        <v>#N/A</v>
      </c>
      <c r="Q149" t="e">
        <v>#N/A</v>
      </c>
      <c r="R149" t="e">
        <v>#N/A</v>
      </c>
      <c r="S149">
        <v>-1.3659132801150662</v>
      </c>
      <c r="V149"/>
      <c r="W149"/>
    </row>
    <row r="150" spans="1:23" x14ac:dyDescent="0.3">
      <c r="A150" s="1">
        <v>33557</v>
      </c>
      <c r="B150">
        <v>-2.5919859948606452</v>
      </c>
      <c r="C150">
        <v>-4.0634300742518885</v>
      </c>
      <c r="D150" t="e">
        <v>#N/A</v>
      </c>
      <c r="E150" t="e">
        <v>#N/A</v>
      </c>
      <c r="F150">
        <v>-2.9100000000000019</v>
      </c>
      <c r="G150" t="e">
        <v>#N/A</v>
      </c>
      <c r="H150" t="e">
        <v>#N/A</v>
      </c>
      <c r="I150">
        <v>-5.2688295484398679</v>
      </c>
      <c r="J150">
        <v>-3.5191946194720671</v>
      </c>
      <c r="K150">
        <v>-4.5648652301937584</v>
      </c>
      <c r="L150" t="e">
        <v>#N/A</v>
      </c>
      <c r="M150" t="e">
        <v>#N/A</v>
      </c>
      <c r="N150" t="e">
        <v>#N/A</v>
      </c>
      <c r="O150" t="e">
        <v>#N/A</v>
      </c>
      <c r="P150" t="e">
        <v>#N/A</v>
      </c>
      <c r="Q150" t="e">
        <v>#N/A</v>
      </c>
      <c r="R150" t="e">
        <v>#N/A</v>
      </c>
      <c r="S150">
        <v>-1.8588364861113291</v>
      </c>
      <c r="V150"/>
      <c r="W150"/>
    </row>
    <row r="151" spans="1:23" x14ac:dyDescent="0.3">
      <c r="A151" s="1">
        <v>33649</v>
      </c>
      <c r="B151">
        <v>-2.0580529652046975</v>
      </c>
      <c r="C151">
        <v>-3.2814709968390567</v>
      </c>
      <c r="D151" t="e">
        <v>#N/A</v>
      </c>
      <c r="E151" t="e">
        <v>#N/A</v>
      </c>
      <c r="F151">
        <v>-3.4753333333333352</v>
      </c>
      <c r="G151" t="e">
        <v>#N/A</v>
      </c>
      <c r="H151" t="e">
        <v>#N/A</v>
      </c>
      <c r="I151">
        <v>-4.9980181875483058</v>
      </c>
      <c r="J151">
        <v>-2.9796030429916351</v>
      </c>
      <c r="K151">
        <v>-4.4408774589287638</v>
      </c>
      <c r="L151" t="e">
        <v>#N/A</v>
      </c>
      <c r="M151" t="e">
        <v>#N/A</v>
      </c>
      <c r="N151" t="e">
        <v>#N/A</v>
      </c>
      <c r="O151" t="e">
        <v>#N/A</v>
      </c>
      <c r="P151" t="e">
        <v>#N/A</v>
      </c>
      <c r="Q151" t="e">
        <v>#N/A</v>
      </c>
      <c r="R151" t="e">
        <v>#N/A</v>
      </c>
      <c r="S151">
        <v>-1.8262251342185039</v>
      </c>
      <c r="V151"/>
      <c r="W151"/>
    </row>
    <row r="152" spans="1:23" x14ac:dyDescent="0.3">
      <c r="A152" s="1">
        <v>33739</v>
      </c>
      <c r="B152">
        <v>-1.6383223436387848</v>
      </c>
      <c r="C152">
        <v>-2.8646843686331942</v>
      </c>
      <c r="D152" t="e">
        <v>#N/A</v>
      </c>
      <c r="E152" t="e">
        <v>#N/A</v>
      </c>
      <c r="F152">
        <v>-3.9760000000000009</v>
      </c>
      <c r="G152" t="e">
        <v>#N/A</v>
      </c>
      <c r="H152" t="e">
        <v>#N/A</v>
      </c>
      <c r="I152">
        <v>-5.2078533581160524</v>
      </c>
      <c r="J152">
        <v>-2.620995403737389</v>
      </c>
      <c r="K152">
        <v>-4.4456804310293183</v>
      </c>
      <c r="L152" t="e">
        <v>#N/A</v>
      </c>
      <c r="M152" t="e">
        <v>#N/A</v>
      </c>
      <c r="N152" t="e">
        <v>#N/A</v>
      </c>
      <c r="O152" t="e">
        <v>#N/A</v>
      </c>
      <c r="P152" t="e">
        <v>#N/A</v>
      </c>
      <c r="Q152" t="e">
        <v>#N/A</v>
      </c>
      <c r="R152" t="e">
        <v>#N/A</v>
      </c>
      <c r="S152">
        <v>-1.7234391984058846</v>
      </c>
      <c r="V152"/>
      <c r="W152"/>
    </row>
    <row r="153" spans="1:23" x14ac:dyDescent="0.3">
      <c r="A153" s="1">
        <v>33831</v>
      </c>
      <c r="B153">
        <v>-1.3216080889640029</v>
      </c>
      <c r="C153">
        <v>-2.6322847399745291</v>
      </c>
      <c r="D153" t="e">
        <v>#N/A</v>
      </c>
      <c r="E153" t="e">
        <v>#N/A</v>
      </c>
      <c r="F153">
        <v>-4.0746666666666655</v>
      </c>
      <c r="G153" t="e">
        <v>#N/A</v>
      </c>
      <c r="H153" t="e">
        <v>#N/A</v>
      </c>
      <c r="I153">
        <v>-5.2374957602616607</v>
      </c>
      <c r="J153">
        <v>-2.5057280210061759</v>
      </c>
      <c r="K153">
        <v>-4.5093980006990648</v>
      </c>
      <c r="L153" t="e">
        <v>#N/A</v>
      </c>
      <c r="M153" t="e">
        <v>#N/A</v>
      </c>
      <c r="N153" t="e">
        <v>#N/A</v>
      </c>
      <c r="O153" t="e">
        <v>#N/A</v>
      </c>
      <c r="P153" t="e">
        <v>#N/A</v>
      </c>
      <c r="Q153" t="e">
        <v>#N/A</v>
      </c>
      <c r="R153" t="e">
        <v>#N/A</v>
      </c>
      <c r="S153">
        <v>-1.8139936066518914</v>
      </c>
      <c r="V153"/>
      <c r="W153"/>
    </row>
    <row r="154" spans="1:23" x14ac:dyDescent="0.3">
      <c r="A154" s="1">
        <v>33923</v>
      </c>
      <c r="B154">
        <v>-0.95708869038856992</v>
      </c>
      <c r="C154">
        <v>-2.362706736239951</v>
      </c>
      <c r="D154" t="e">
        <v>#N/A</v>
      </c>
      <c r="E154" t="e">
        <v>#N/A</v>
      </c>
      <c r="F154">
        <v>-3.5753333333333348</v>
      </c>
      <c r="G154" t="e">
        <v>#N/A</v>
      </c>
      <c r="H154" t="e">
        <v>#N/A</v>
      </c>
      <c r="I154">
        <v>-4.8522968180459998</v>
      </c>
      <c r="J154">
        <v>-2.19633169213563</v>
      </c>
      <c r="K154">
        <v>-4.1003770401404154</v>
      </c>
      <c r="L154" t="e">
        <v>#N/A</v>
      </c>
      <c r="M154" t="e">
        <v>#N/A</v>
      </c>
      <c r="N154" t="e">
        <v>#N/A</v>
      </c>
      <c r="O154" t="e">
        <v>#N/A</v>
      </c>
      <c r="P154" t="e">
        <v>#N/A</v>
      </c>
      <c r="Q154" t="e">
        <v>#N/A</v>
      </c>
      <c r="R154" t="e">
        <v>#N/A</v>
      </c>
      <c r="S154">
        <v>-2.2384521371433124</v>
      </c>
      <c r="V154"/>
      <c r="W154"/>
    </row>
    <row r="155" spans="1:23" x14ac:dyDescent="0.3">
      <c r="A155" s="1">
        <v>34015</v>
      </c>
      <c r="B155">
        <v>-1.4679413512607031</v>
      </c>
      <c r="C155">
        <v>-3.1952605320405052</v>
      </c>
      <c r="D155" t="e">
        <v>#N/A</v>
      </c>
      <c r="E155" t="e">
        <v>#N/A</v>
      </c>
      <c r="F155">
        <v>-3.1626666666666665</v>
      </c>
      <c r="G155" t="e">
        <v>#N/A</v>
      </c>
      <c r="H155" t="e">
        <v>#N/A</v>
      </c>
      <c r="I155">
        <v>-5.1324387844557897</v>
      </c>
      <c r="J155">
        <v>-2.7931832611041099</v>
      </c>
      <c r="K155">
        <v>-4.319291021678044</v>
      </c>
      <c r="L155" t="e">
        <v>#N/A</v>
      </c>
      <c r="M155" t="e">
        <v>#N/A</v>
      </c>
      <c r="N155" t="e">
        <v>#N/A</v>
      </c>
      <c r="O155" t="e">
        <v>#N/A</v>
      </c>
      <c r="P155" t="e">
        <v>#N/A</v>
      </c>
      <c r="Q155" t="e">
        <v>#N/A</v>
      </c>
      <c r="R155" t="e">
        <v>#N/A</v>
      </c>
      <c r="S155">
        <v>-2.2112435895423062</v>
      </c>
      <c r="V155"/>
      <c r="W155"/>
    </row>
    <row r="156" spans="1:23" x14ac:dyDescent="0.3">
      <c r="A156" s="1">
        <v>34104</v>
      </c>
      <c r="B156">
        <v>-1.5762108494992397</v>
      </c>
      <c r="C156">
        <v>-3.4086195337675305</v>
      </c>
      <c r="D156" t="e">
        <v>#N/A</v>
      </c>
      <c r="E156" t="e">
        <v>#N/A</v>
      </c>
      <c r="F156">
        <v>-3.0673333333333321</v>
      </c>
      <c r="G156" t="e">
        <v>#N/A</v>
      </c>
      <c r="H156" t="e">
        <v>#N/A</v>
      </c>
      <c r="I156">
        <v>-5.3269304963577078</v>
      </c>
      <c r="J156">
        <v>-2.932195106102744</v>
      </c>
      <c r="K156">
        <v>-4.4563389380950511</v>
      </c>
      <c r="L156" t="e">
        <v>#N/A</v>
      </c>
      <c r="M156" t="e">
        <v>#N/A</v>
      </c>
      <c r="N156" t="e">
        <v>#N/A</v>
      </c>
      <c r="O156" t="e">
        <v>#N/A</v>
      </c>
      <c r="P156" t="e">
        <v>#N/A</v>
      </c>
      <c r="Q156" t="e">
        <v>#N/A</v>
      </c>
      <c r="R156" t="e">
        <v>#N/A</v>
      </c>
      <c r="S156">
        <v>-1.8359571813409588</v>
      </c>
      <c r="V156"/>
      <c r="W156"/>
    </row>
    <row r="157" spans="1:23" x14ac:dyDescent="0.3">
      <c r="A157" s="1">
        <v>34196</v>
      </c>
      <c r="B157">
        <v>-1.7905124745731675</v>
      </c>
      <c r="C157">
        <v>-3.6659690434263967</v>
      </c>
      <c r="D157" t="e">
        <v>#N/A</v>
      </c>
      <c r="E157" t="e">
        <v>#N/A</v>
      </c>
      <c r="F157">
        <v>-2.5739999999999998</v>
      </c>
      <c r="G157" t="e">
        <v>#N/A</v>
      </c>
      <c r="H157" t="e">
        <v>#N/A</v>
      </c>
      <c r="I157">
        <v>-5.0699832422393385</v>
      </c>
      <c r="J157">
        <v>-3.1103403265929219</v>
      </c>
      <c r="K157">
        <v>-4.4671055142088019</v>
      </c>
      <c r="L157" t="e">
        <v>#N/A</v>
      </c>
      <c r="M157" t="e">
        <v>#N/A</v>
      </c>
      <c r="N157" t="e">
        <v>#N/A</v>
      </c>
      <c r="O157" t="e">
        <v>#N/A</v>
      </c>
      <c r="P157" t="e">
        <v>#N/A</v>
      </c>
      <c r="Q157" t="e">
        <v>#N/A</v>
      </c>
      <c r="R157" t="e">
        <v>#N/A</v>
      </c>
      <c r="S157">
        <v>-1.5951107606821324</v>
      </c>
      <c r="V157"/>
      <c r="W157"/>
    </row>
    <row r="158" spans="1:23" x14ac:dyDescent="0.3">
      <c r="A158" s="1">
        <v>34288</v>
      </c>
      <c r="B158">
        <v>-1.1511053903159507</v>
      </c>
      <c r="C158">
        <v>-2.9368690372457236</v>
      </c>
      <c r="D158" t="e">
        <v>#N/A</v>
      </c>
      <c r="E158" t="e">
        <v>#N/A</v>
      </c>
      <c r="F158">
        <v>-2.2806666666666651</v>
      </c>
      <c r="G158" t="e">
        <v>#N/A</v>
      </c>
      <c r="H158" t="e">
        <v>#N/A</v>
      </c>
      <c r="I158">
        <v>-4.6495343495941803</v>
      </c>
      <c r="J158">
        <v>-2.5048045482658163</v>
      </c>
      <c r="K158">
        <v>-4.2431341079507359</v>
      </c>
      <c r="L158" t="e">
        <v>#N/A</v>
      </c>
      <c r="M158" t="e">
        <v>#N/A</v>
      </c>
      <c r="N158" t="e">
        <v>#N/A</v>
      </c>
      <c r="O158" t="e">
        <v>#N/A</v>
      </c>
      <c r="P158" t="e">
        <v>#N/A</v>
      </c>
      <c r="Q158" t="e">
        <v>#N/A</v>
      </c>
      <c r="R158" t="e">
        <v>#N/A</v>
      </c>
      <c r="S158">
        <v>-1.5602403430210785</v>
      </c>
      <c r="V158"/>
      <c r="W158"/>
    </row>
    <row r="159" spans="1:23" x14ac:dyDescent="0.3">
      <c r="A159" s="1">
        <v>34380</v>
      </c>
      <c r="B159">
        <v>-0.8970036693508181</v>
      </c>
      <c r="C159">
        <v>-2.61234916756095</v>
      </c>
      <c r="D159" t="e">
        <v>#N/A</v>
      </c>
      <c r="E159" t="e">
        <v>#N/A</v>
      </c>
      <c r="F159">
        <v>-2.1873333333333331</v>
      </c>
      <c r="G159">
        <v>-1.9483704058675742</v>
      </c>
      <c r="H159">
        <v>-3.6418540559248154</v>
      </c>
      <c r="I159">
        <v>-4.4954426112705761</v>
      </c>
      <c r="J159">
        <v>-2.0961784659638716</v>
      </c>
      <c r="K159">
        <v>-4.1851734204699813</v>
      </c>
      <c r="L159" t="e">
        <v>#N/A</v>
      </c>
      <c r="M159" t="e">
        <v>#N/A</v>
      </c>
      <c r="N159" t="e">
        <v>#N/A</v>
      </c>
      <c r="O159" t="e">
        <v>#N/A</v>
      </c>
      <c r="P159" t="e">
        <v>#N/A</v>
      </c>
      <c r="Q159" t="e">
        <v>#N/A</v>
      </c>
      <c r="R159" t="e">
        <v>#N/A</v>
      </c>
      <c r="S159">
        <v>-1.0652805438033113</v>
      </c>
      <c r="V159"/>
      <c r="W159"/>
    </row>
    <row r="160" spans="1:23" x14ac:dyDescent="0.3">
      <c r="A160" s="1">
        <v>34469</v>
      </c>
      <c r="B160">
        <v>-0.26309957393666394</v>
      </c>
      <c r="C160">
        <v>-2.0460070220829527</v>
      </c>
      <c r="D160" t="e">
        <v>#N/A</v>
      </c>
      <c r="E160" t="e">
        <v>#N/A</v>
      </c>
      <c r="F160">
        <v>-1.4939999999999998</v>
      </c>
      <c r="G160">
        <v>-1.4296950191218374</v>
      </c>
      <c r="H160">
        <v>-3.0871203138832293</v>
      </c>
      <c r="I160">
        <v>-3.8925082193399856</v>
      </c>
      <c r="J160">
        <v>-1.4652443623972577</v>
      </c>
      <c r="K160">
        <v>-3.5609486132507708</v>
      </c>
      <c r="L160" t="e">
        <v>#N/A</v>
      </c>
      <c r="M160" t="e">
        <v>#N/A</v>
      </c>
      <c r="N160" t="e">
        <v>#N/A</v>
      </c>
      <c r="O160" t="e">
        <v>#N/A</v>
      </c>
      <c r="P160" t="e">
        <v>#N/A</v>
      </c>
      <c r="Q160" t="e">
        <v>#N/A</v>
      </c>
      <c r="R160" t="e">
        <v>#N/A</v>
      </c>
      <c r="S160">
        <v>-0.82894891702810014</v>
      </c>
      <c r="V160"/>
      <c r="W160"/>
    </row>
    <row r="161" spans="1:23" x14ac:dyDescent="0.3">
      <c r="A161" s="1">
        <v>34561</v>
      </c>
      <c r="B161">
        <v>-0.39492844636497931</v>
      </c>
      <c r="C161">
        <v>-2.2713818959141037</v>
      </c>
      <c r="D161" t="e">
        <v>#N/A</v>
      </c>
      <c r="E161" t="e">
        <v>#N/A</v>
      </c>
      <c r="F161">
        <v>-1.1319999999999997</v>
      </c>
      <c r="G161">
        <v>-0.9090196323760984</v>
      </c>
      <c r="H161">
        <v>-2.2700260736682014</v>
      </c>
      <c r="I161">
        <v>-3.7631553825557056</v>
      </c>
      <c r="J161">
        <v>-1.6847303114735743</v>
      </c>
      <c r="K161">
        <v>-3.3126043119856234</v>
      </c>
      <c r="L161" t="e">
        <v>#N/A</v>
      </c>
      <c r="M161" t="e">
        <v>#N/A</v>
      </c>
      <c r="N161" t="e">
        <v>#N/A</v>
      </c>
      <c r="O161" t="e">
        <v>#N/A</v>
      </c>
      <c r="P161" t="e">
        <v>#N/A</v>
      </c>
      <c r="Q161" t="e">
        <v>#N/A</v>
      </c>
      <c r="R161" t="e">
        <v>#N/A</v>
      </c>
      <c r="S161">
        <v>-0.58182874196668877</v>
      </c>
      <c r="V161"/>
      <c r="W161"/>
    </row>
    <row r="162" spans="1:23" x14ac:dyDescent="0.3">
      <c r="A162" s="1">
        <v>34653</v>
      </c>
      <c r="B162">
        <v>2.2602413485001201E-2</v>
      </c>
      <c r="C162">
        <v>-1.7162422078159913</v>
      </c>
      <c r="D162" t="e">
        <v>#N/A</v>
      </c>
      <c r="E162" t="e">
        <v>#N/A</v>
      </c>
      <c r="F162">
        <v>-0.43866666666666632</v>
      </c>
      <c r="G162">
        <v>-0.47015501516546887</v>
      </c>
      <c r="H162">
        <v>-1.7351163359802171</v>
      </c>
      <c r="I162">
        <v>-2.8319825658157569</v>
      </c>
      <c r="J162">
        <v>-1.236903002592199</v>
      </c>
      <c r="K162">
        <v>-2.6778323358217477</v>
      </c>
      <c r="L162" t="e">
        <v>#N/A</v>
      </c>
      <c r="M162" t="e">
        <v>#N/A</v>
      </c>
      <c r="N162" t="e">
        <v>#N/A</v>
      </c>
      <c r="O162" t="e">
        <v>#N/A</v>
      </c>
      <c r="P162" t="e">
        <v>#N/A</v>
      </c>
      <c r="Q162" t="e">
        <v>#N/A</v>
      </c>
      <c r="R162" t="e">
        <v>#N/A</v>
      </c>
      <c r="S162">
        <v>0.26972926381003504</v>
      </c>
      <c r="V162"/>
      <c r="W162"/>
    </row>
    <row r="163" spans="1:23" x14ac:dyDescent="0.3">
      <c r="A163" s="1">
        <v>34745</v>
      </c>
      <c r="B163">
        <v>-0.34618898696802519</v>
      </c>
      <c r="C163">
        <v>-2.130187892487454</v>
      </c>
      <c r="D163" t="e">
        <v>#N/A</v>
      </c>
      <c r="E163" t="e">
        <v>#N/A</v>
      </c>
      <c r="F163">
        <v>-0.14333333333333265</v>
      </c>
      <c r="G163">
        <v>-0.22881732179259787</v>
      </c>
      <c r="H163">
        <v>-1.4999216956109869</v>
      </c>
      <c r="I163">
        <v>-2.6986774871973243</v>
      </c>
      <c r="J163">
        <v>-1.5431219985390483</v>
      </c>
      <c r="K163">
        <v>-2.4993655016328589</v>
      </c>
      <c r="L163" t="e">
        <v>#N/A</v>
      </c>
      <c r="M163" t="e">
        <v>#N/A</v>
      </c>
      <c r="N163" t="e">
        <v>#N/A</v>
      </c>
      <c r="O163" t="e">
        <v>#N/A</v>
      </c>
      <c r="P163" t="e">
        <v>#N/A</v>
      </c>
      <c r="Q163" t="e">
        <v>#N/A</v>
      </c>
      <c r="R163" t="e">
        <v>#N/A</v>
      </c>
      <c r="S163">
        <v>0.3270654328919278</v>
      </c>
      <c r="V163"/>
      <c r="W163"/>
    </row>
    <row r="164" spans="1:23" x14ac:dyDescent="0.3">
      <c r="A164" s="1">
        <v>34834</v>
      </c>
      <c r="B164">
        <v>-0.77476402217090667</v>
      </c>
      <c r="C164">
        <v>-2.4938330881865389</v>
      </c>
      <c r="D164" t="e">
        <v>#N/A</v>
      </c>
      <c r="E164" t="e">
        <v>#N/A</v>
      </c>
      <c r="F164">
        <v>-0.58133333333333326</v>
      </c>
      <c r="G164">
        <v>-0.42643886086280708</v>
      </c>
      <c r="H164">
        <v>-1.6091596428520503</v>
      </c>
      <c r="I164">
        <v>-3.0381154658877527</v>
      </c>
      <c r="J164">
        <v>-1.8645093726124324</v>
      </c>
      <c r="K164">
        <v>-2.7330330807391388</v>
      </c>
      <c r="L164" t="e">
        <v>#N/A</v>
      </c>
      <c r="M164" t="e">
        <v>#N/A</v>
      </c>
      <c r="N164" t="e">
        <v>#N/A</v>
      </c>
      <c r="O164" t="e">
        <v>#N/A</v>
      </c>
      <c r="P164" t="e">
        <v>#N/A</v>
      </c>
      <c r="Q164" t="e">
        <v>#N/A</v>
      </c>
      <c r="R164" t="e">
        <v>#N/A</v>
      </c>
      <c r="S164">
        <v>-0.20368306336116859</v>
      </c>
      <c r="V164"/>
      <c r="W164"/>
    </row>
    <row r="165" spans="1:23" x14ac:dyDescent="0.3">
      <c r="A165" s="1">
        <v>34926</v>
      </c>
      <c r="B165">
        <v>-0.65903420815115343</v>
      </c>
      <c r="C165">
        <v>-2.2105130501826755</v>
      </c>
      <c r="D165" t="e">
        <v>#N/A</v>
      </c>
      <c r="E165" t="e">
        <v>#N/A</v>
      </c>
      <c r="F165">
        <v>-0.61933333333333351</v>
      </c>
      <c r="G165">
        <v>-0.50434424563036073</v>
      </c>
      <c r="H165">
        <v>-1.5727308919091032</v>
      </c>
      <c r="I165">
        <v>-2.7218119332826962</v>
      </c>
      <c r="J165">
        <v>-1.6808263685946421</v>
      </c>
      <c r="K165">
        <v>-2.615136065424279</v>
      </c>
      <c r="L165" t="e">
        <v>#N/A</v>
      </c>
      <c r="M165" t="e">
        <v>#N/A</v>
      </c>
      <c r="N165" t="e">
        <v>#N/A</v>
      </c>
      <c r="O165" t="e">
        <v>#N/A</v>
      </c>
      <c r="P165" t="e">
        <v>#N/A</v>
      </c>
      <c r="Q165" t="e">
        <v>#N/A</v>
      </c>
      <c r="R165" t="e">
        <v>#N/A</v>
      </c>
      <c r="S165">
        <v>-0.25747428630994307</v>
      </c>
      <c r="V165"/>
      <c r="W165"/>
    </row>
    <row r="166" spans="1:23" x14ac:dyDescent="0.3">
      <c r="A166" s="1">
        <v>35018</v>
      </c>
      <c r="B166">
        <v>-0.72434241152039525</v>
      </c>
      <c r="C166">
        <v>-1.9872333189921223</v>
      </c>
      <c r="D166" t="e">
        <v>#N/A</v>
      </c>
      <c r="E166" t="e">
        <v>#N/A</v>
      </c>
      <c r="F166">
        <v>-0.4573333333333327</v>
      </c>
      <c r="G166">
        <v>-0.42262809132770207</v>
      </c>
      <c r="H166">
        <v>-1.5637958145517536</v>
      </c>
      <c r="I166">
        <v>-2.0589918666075224</v>
      </c>
      <c r="J166">
        <v>-1.3504246941547637</v>
      </c>
      <c r="K166">
        <v>-2.1126520162513973</v>
      </c>
      <c r="L166" t="e">
        <v>#N/A</v>
      </c>
      <c r="M166" t="e">
        <v>#N/A</v>
      </c>
      <c r="N166" t="e">
        <v>#N/A</v>
      </c>
      <c r="O166" t="e">
        <v>#N/A</v>
      </c>
      <c r="P166" t="e">
        <v>#N/A</v>
      </c>
      <c r="Q166" t="e">
        <v>#N/A</v>
      </c>
      <c r="R166" t="e">
        <v>#N/A</v>
      </c>
      <c r="S166">
        <v>-0.37175527160142963</v>
      </c>
      <c r="V166"/>
      <c r="W166"/>
    </row>
    <row r="167" spans="1:23" x14ac:dyDescent="0.3">
      <c r="A167" s="1">
        <v>35110</v>
      </c>
      <c r="B167">
        <v>-0.73140737781330423</v>
      </c>
      <c r="C167">
        <v>-1.7841257497403167</v>
      </c>
      <c r="D167" t="e">
        <v>#N/A</v>
      </c>
      <c r="E167" t="e">
        <v>#N/A</v>
      </c>
      <c r="F167">
        <v>-0.42466666666666875</v>
      </c>
      <c r="G167">
        <v>-0.29700655225749284</v>
      </c>
      <c r="H167">
        <v>-1.3012676552201987</v>
      </c>
      <c r="I167">
        <v>-1.7141110119836203</v>
      </c>
      <c r="J167">
        <v>-1.128648031680735</v>
      </c>
      <c r="K167">
        <v>-1.8713675257088216</v>
      </c>
      <c r="L167">
        <v>-0.13172145303398414</v>
      </c>
      <c r="M167">
        <v>-0.25027076076457516</v>
      </c>
      <c r="N167">
        <v>-0.29125076837515068</v>
      </c>
      <c r="O167">
        <v>0.19333333333333513</v>
      </c>
      <c r="P167">
        <v>0.39333333333333442</v>
      </c>
      <c r="Q167">
        <v>0.39333333333333442</v>
      </c>
      <c r="R167">
        <v>0.39333333333333442</v>
      </c>
      <c r="S167">
        <v>-0.27944389555869975</v>
      </c>
      <c r="V167"/>
      <c r="W167"/>
    </row>
    <row r="168" spans="1:23" x14ac:dyDescent="0.3">
      <c r="A168" s="1">
        <v>35200</v>
      </c>
      <c r="B168">
        <v>0.12902173635593281</v>
      </c>
      <c r="C168">
        <v>-0.96003273362559693</v>
      </c>
      <c r="D168" t="e">
        <v>#N/A</v>
      </c>
      <c r="E168" t="e">
        <v>#N/A</v>
      </c>
      <c r="F168">
        <v>-0.39400000000000013</v>
      </c>
      <c r="G168">
        <v>-0.25319578272238669</v>
      </c>
      <c r="H168">
        <v>-1.2378457507610714</v>
      </c>
      <c r="I168">
        <v>-1.5129742883664221</v>
      </c>
      <c r="J168">
        <v>-0.41326281922429597</v>
      </c>
      <c r="K168">
        <v>-1.5872267527912491</v>
      </c>
      <c r="L168">
        <v>0.2400375147150223</v>
      </c>
      <c r="M168">
        <v>0.37689193260848569</v>
      </c>
      <c r="N168">
        <v>0.34922986941725792</v>
      </c>
      <c r="O168">
        <v>0.793333333333333</v>
      </c>
      <c r="P168">
        <v>0.793333333333333</v>
      </c>
      <c r="Q168">
        <v>0.793333333333333</v>
      </c>
      <c r="R168">
        <v>0.793333333333333</v>
      </c>
      <c r="S168">
        <v>8.4994671430123958E-2</v>
      </c>
      <c r="V168"/>
      <c r="W168"/>
    </row>
    <row r="169" spans="1:23" x14ac:dyDescent="0.3">
      <c r="A169" s="1">
        <v>35292</v>
      </c>
      <c r="B169">
        <v>0.18571017433011106</v>
      </c>
      <c r="C169">
        <v>-0.66416533492065588</v>
      </c>
      <c r="D169">
        <v>0.7666666666666675</v>
      </c>
      <c r="E169" t="e">
        <v>#N/A</v>
      </c>
      <c r="F169">
        <v>3.8666666666665961E-2</v>
      </c>
      <c r="G169">
        <v>7.1952680185587467E-2</v>
      </c>
      <c r="H169">
        <v>-0.91227725805793014</v>
      </c>
      <c r="I169">
        <v>-0.7067424007349441</v>
      </c>
      <c r="J169">
        <v>-5.5552917327520171E-2</v>
      </c>
      <c r="K169">
        <v>-0.90355541612393075</v>
      </c>
      <c r="L169">
        <v>0.38357633070640657</v>
      </c>
      <c r="M169">
        <v>0.33287535993458783</v>
      </c>
      <c r="N169">
        <v>0.36474454156258557</v>
      </c>
      <c r="O169">
        <v>1.1933333333333334</v>
      </c>
      <c r="P169">
        <v>1.1933333333333334</v>
      </c>
      <c r="Q169">
        <v>1.1933333333333334</v>
      </c>
      <c r="R169">
        <v>1.1266666666666669</v>
      </c>
      <c r="S169">
        <v>0.58934929713156237</v>
      </c>
      <c r="V169"/>
      <c r="W169"/>
    </row>
    <row r="170" spans="1:23" x14ac:dyDescent="0.3">
      <c r="A170" s="1">
        <v>35384</v>
      </c>
      <c r="B170">
        <v>0.34026673152011222</v>
      </c>
      <c r="C170">
        <v>-0.36015739861600771</v>
      </c>
      <c r="D170">
        <v>0.43333333333333535</v>
      </c>
      <c r="E170" t="e">
        <v>#N/A</v>
      </c>
      <c r="F170">
        <v>-0.12666666666666693</v>
      </c>
      <c r="G170">
        <v>7.9858064953139074E-2</v>
      </c>
      <c r="H170">
        <v>-0.77168395365860376</v>
      </c>
      <c r="I170">
        <v>-0.64920749937906486</v>
      </c>
      <c r="J170">
        <v>0.32164513186206445</v>
      </c>
      <c r="K170">
        <v>-0.60777278369394772</v>
      </c>
      <c r="L170">
        <v>0.84895750895722122</v>
      </c>
      <c r="M170">
        <v>0.64319323136250228</v>
      </c>
      <c r="N170">
        <v>0.63168194310546566</v>
      </c>
      <c r="O170">
        <v>1.1066666666666674</v>
      </c>
      <c r="P170">
        <v>1.1066666666666674</v>
      </c>
      <c r="Q170">
        <v>1.1066666666666674</v>
      </c>
      <c r="R170">
        <v>1.1066666666666674</v>
      </c>
      <c r="S170">
        <v>0.76514388675700218</v>
      </c>
      <c r="V170"/>
      <c r="W170"/>
    </row>
    <row r="171" spans="1:23" x14ac:dyDescent="0.3">
      <c r="A171" s="1">
        <v>35476</v>
      </c>
      <c r="B171">
        <v>6.7102312683334539E-2</v>
      </c>
      <c r="C171">
        <v>-0.52760732202487703</v>
      </c>
      <c r="D171">
        <v>0.43333333333333357</v>
      </c>
      <c r="E171" t="e">
        <v>#N/A</v>
      </c>
      <c r="F171">
        <v>4.1333333333332334E-2</v>
      </c>
      <c r="G171">
        <v>0.32719575832600817</v>
      </c>
      <c r="H171">
        <v>-0.43769450239318902</v>
      </c>
      <c r="I171">
        <v>-0.48993639601864025</v>
      </c>
      <c r="J171">
        <v>0.10598520965754714</v>
      </c>
      <c r="K171">
        <v>-0.39562289492285174</v>
      </c>
      <c r="L171">
        <v>1.4133247867551493</v>
      </c>
      <c r="M171">
        <v>1.4519480802530917</v>
      </c>
      <c r="N171">
        <v>1.4848494043439122</v>
      </c>
      <c r="O171">
        <v>1.0400000000000009</v>
      </c>
      <c r="P171">
        <v>1.0400000000000009</v>
      </c>
      <c r="Q171">
        <v>1.0400000000000009</v>
      </c>
      <c r="R171">
        <v>1.0400000000000009</v>
      </c>
      <c r="S171">
        <v>0.81123687573777659</v>
      </c>
      <c r="V171"/>
      <c r="W171"/>
    </row>
    <row r="172" spans="1:23" x14ac:dyDescent="0.3">
      <c r="A172" s="1">
        <v>35565</v>
      </c>
      <c r="B172">
        <v>0.7786214824178187</v>
      </c>
      <c r="C172">
        <v>0.35316775411549994</v>
      </c>
      <c r="D172">
        <v>0.69999999999999929</v>
      </c>
      <c r="E172" t="e">
        <v>#N/A</v>
      </c>
      <c r="F172">
        <v>0.47799999999999976</v>
      </c>
      <c r="G172">
        <v>0.57653345169887726</v>
      </c>
      <c r="H172">
        <v>-6.1127754039301818E-2</v>
      </c>
      <c r="I172">
        <v>0.13532761338853305</v>
      </c>
      <c r="J172">
        <v>0.93580869653747933</v>
      </c>
      <c r="K172">
        <v>0.25187264095812623</v>
      </c>
      <c r="L172">
        <v>1.4286555160884931</v>
      </c>
      <c r="M172">
        <v>1.7894953062909809</v>
      </c>
      <c r="N172">
        <v>1.7113607060502865</v>
      </c>
      <c r="O172">
        <v>1.8400000000000016</v>
      </c>
      <c r="P172">
        <v>1.8400000000000016</v>
      </c>
      <c r="Q172">
        <v>1.8400000000000016</v>
      </c>
      <c r="R172">
        <v>1.8400000000000016</v>
      </c>
      <c r="S172">
        <v>1.3320204998554317</v>
      </c>
      <c r="V172"/>
      <c r="W172"/>
    </row>
    <row r="173" spans="1:23" x14ac:dyDescent="0.3">
      <c r="A173" s="1">
        <v>35657</v>
      </c>
      <c r="B173">
        <v>1.0478735786710776</v>
      </c>
      <c r="C173">
        <v>0.78211605961498021</v>
      </c>
      <c r="D173">
        <v>0.7666666666666675</v>
      </c>
      <c r="E173" t="e">
        <v>#N/A</v>
      </c>
      <c r="F173">
        <v>0.71666666666666679</v>
      </c>
      <c r="G173">
        <v>0.94758729937440411</v>
      </c>
      <c r="H173">
        <v>0.29571095022342575</v>
      </c>
      <c r="I173">
        <v>0.65434577062203836</v>
      </c>
      <c r="J173">
        <v>1.0387389652828452</v>
      </c>
      <c r="K173">
        <v>0.52394773663463923</v>
      </c>
      <c r="L173">
        <v>1.9916541462180271</v>
      </c>
      <c r="M173">
        <v>1.9323386088985086</v>
      </c>
      <c r="N173">
        <v>1.8814967197674857</v>
      </c>
      <c r="O173">
        <v>1.9066666666666681</v>
      </c>
      <c r="P173">
        <v>1.9066666666666681</v>
      </c>
      <c r="Q173">
        <v>1.9066666666666681</v>
      </c>
      <c r="R173">
        <v>1.9066666666666681</v>
      </c>
      <c r="S173">
        <v>1.6588868822681633</v>
      </c>
      <c r="V173"/>
      <c r="W173"/>
    </row>
    <row r="174" spans="1:23" x14ac:dyDescent="0.3">
      <c r="A174" s="1">
        <v>35749</v>
      </c>
      <c r="B174">
        <v>0.90146961215136956</v>
      </c>
      <c r="C174">
        <v>0.74147225435380715</v>
      </c>
      <c r="D174">
        <v>1.1916666666666664</v>
      </c>
      <c r="E174" t="e">
        <v>#N/A</v>
      </c>
      <c r="F174">
        <v>1.0906666666666656</v>
      </c>
      <c r="G174">
        <v>1.2009249927472734</v>
      </c>
      <c r="H174">
        <v>0.65035079997045386</v>
      </c>
      <c r="I174">
        <v>1.0752829854246677</v>
      </c>
      <c r="J174">
        <v>0.8935891854048793</v>
      </c>
      <c r="K174">
        <v>0.90437361656349502</v>
      </c>
      <c r="L174">
        <v>2.1079021821339534</v>
      </c>
      <c r="M174">
        <v>2.0098602201742346</v>
      </c>
      <c r="N174">
        <v>1.9636404381075074</v>
      </c>
      <c r="O174">
        <v>2.240000000000002</v>
      </c>
      <c r="P174">
        <v>2.240000000000002</v>
      </c>
      <c r="Q174">
        <v>2.240000000000002</v>
      </c>
      <c r="R174">
        <v>2.240000000000002</v>
      </c>
      <c r="S174">
        <v>1.8541576930044812</v>
      </c>
      <c r="V174"/>
      <c r="W174"/>
    </row>
    <row r="175" spans="1:23" x14ac:dyDescent="0.3">
      <c r="A175" s="1">
        <v>35841</v>
      </c>
      <c r="B175">
        <v>0.88596641339293292</v>
      </c>
      <c r="C175">
        <v>1.4761555744751067</v>
      </c>
      <c r="D175">
        <v>1.283333333333335</v>
      </c>
      <c r="E175" t="e">
        <v>#N/A</v>
      </c>
      <c r="F175">
        <v>1.131333333333334</v>
      </c>
      <c r="G175">
        <v>1.2946411470499304</v>
      </c>
      <c r="H175">
        <v>0.65763835651401215</v>
      </c>
      <c r="I175">
        <v>1.9234492731851098</v>
      </c>
      <c r="J175">
        <v>1.7170944099829815</v>
      </c>
      <c r="K175">
        <v>1.5195631112559624</v>
      </c>
      <c r="L175">
        <v>2.4084644299039399</v>
      </c>
      <c r="M175">
        <v>2.542113323124048</v>
      </c>
      <c r="N175">
        <v>2.6827230961993571</v>
      </c>
      <c r="O175">
        <v>2.3066666666666666</v>
      </c>
      <c r="P175">
        <v>2.3066666666666666</v>
      </c>
      <c r="Q175">
        <v>2.3066666666666666</v>
      </c>
      <c r="R175">
        <v>2.3066666666666666</v>
      </c>
      <c r="S175">
        <v>1.8458989896620182</v>
      </c>
      <c r="V175"/>
      <c r="W175"/>
    </row>
    <row r="176" spans="1:23" x14ac:dyDescent="0.3">
      <c r="A176" s="1">
        <v>35930</v>
      </c>
      <c r="B176">
        <v>0.77334584081835689</v>
      </c>
      <c r="C176">
        <v>1.5425452122446754</v>
      </c>
      <c r="D176">
        <v>1.7750000000000004</v>
      </c>
      <c r="E176" t="e">
        <v>#N/A</v>
      </c>
      <c r="F176">
        <v>1.572000000000001</v>
      </c>
      <c r="G176">
        <v>1.6676949947254593</v>
      </c>
      <c r="H176">
        <v>1.1058334662820306</v>
      </c>
      <c r="I176">
        <v>2.4174297348519591</v>
      </c>
      <c r="J176">
        <v>1.7329921644757309</v>
      </c>
      <c r="K176">
        <v>1.9745404110383138</v>
      </c>
      <c r="L176">
        <v>2.4228050646357793</v>
      </c>
      <c r="M176">
        <v>2.4761289118860854</v>
      </c>
      <c r="N176">
        <v>2.5267182028671593</v>
      </c>
      <c r="O176">
        <v>2.8866666666666667</v>
      </c>
      <c r="P176">
        <v>2.8866666666666667</v>
      </c>
      <c r="Q176">
        <v>2.8866666666666667</v>
      </c>
      <c r="R176">
        <v>2.8866666666666667</v>
      </c>
      <c r="S176">
        <v>1.9701250341454966</v>
      </c>
      <c r="V176"/>
      <c r="W176"/>
    </row>
    <row r="177" spans="1:23" x14ac:dyDescent="0.3">
      <c r="A177" s="1">
        <v>36022</v>
      </c>
      <c r="B177">
        <v>0.98655229105498898</v>
      </c>
      <c r="C177">
        <v>2.0516708281372584</v>
      </c>
      <c r="D177">
        <v>1.5333333333333332</v>
      </c>
      <c r="E177" t="e">
        <v>#N/A</v>
      </c>
      <c r="F177">
        <v>1.2833333333333332</v>
      </c>
      <c r="G177">
        <v>1.6456949947254587</v>
      </c>
      <c r="H177">
        <v>1.0111168410013371</v>
      </c>
      <c r="I177">
        <v>2.4812803582646055</v>
      </c>
      <c r="J177">
        <v>2.1012477554025586</v>
      </c>
      <c r="K177">
        <v>2.1355244106257008</v>
      </c>
      <c r="L177">
        <v>2.733883312924692</v>
      </c>
      <c r="M177">
        <v>2.8765786994959877</v>
      </c>
      <c r="N177">
        <v>2.8290135706388888</v>
      </c>
      <c r="O177">
        <v>2.5533333333333328</v>
      </c>
      <c r="P177">
        <v>2.5533333333333328</v>
      </c>
      <c r="Q177">
        <v>2.5533333333333328</v>
      </c>
      <c r="R177">
        <v>2.6199999999999992</v>
      </c>
      <c r="S177">
        <v>1.8923018659082658</v>
      </c>
      <c r="V177"/>
      <c r="W177"/>
    </row>
    <row r="178" spans="1:23" x14ac:dyDescent="0.3">
      <c r="A178" s="1">
        <v>36114</v>
      </c>
      <c r="B178">
        <v>1.5391616199096023</v>
      </c>
      <c r="C178">
        <v>2.9741093054775338</v>
      </c>
      <c r="D178">
        <v>1.5833333333333321</v>
      </c>
      <c r="E178" t="e">
        <v>#N/A</v>
      </c>
      <c r="F178">
        <v>1.4613333333333323</v>
      </c>
      <c r="G178">
        <v>1.9828434576334311</v>
      </c>
      <c r="H178">
        <v>1.5028240439090579</v>
      </c>
      <c r="I178">
        <v>3.0853991990904106</v>
      </c>
      <c r="J178">
        <v>2.8781573182130136</v>
      </c>
      <c r="K178">
        <v>2.5942775648980501</v>
      </c>
      <c r="L178">
        <v>3.6043179346573075</v>
      </c>
      <c r="M178">
        <v>3.258384658831126</v>
      </c>
      <c r="N178">
        <v>3.2476264758882225</v>
      </c>
      <c r="O178">
        <v>2.8200000000000003</v>
      </c>
      <c r="P178">
        <v>2.4600000000000009</v>
      </c>
      <c r="Q178">
        <v>2.4600000000000009</v>
      </c>
      <c r="R178">
        <v>2.4600000000000009</v>
      </c>
      <c r="S178">
        <v>2.2044774849483133</v>
      </c>
      <c r="V178"/>
      <c r="W178"/>
    </row>
    <row r="179" spans="1:23" x14ac:dyDescent="0.3">
      <c r="A179" s="1">
        <v>36206</v>
      </c>
      <c r="B179">
        <v>1.4104285507947327</v>
      </c>
      <c r="C179">
        <v>3.4389430460505195</v>
      </c>
      <c r="D179">
        <v>1.7000000000000011</v>
      </c>
      <c r="E179" t="e">
        <v>#N/A</v>
      </c>
      <c r="F179">
        <v>1.7080000000000002</v>
      </c>
      <c r="G179">
        <v>2.122464996703644</v>
      </c>
      <c r="H179">
        <v>1.6143024917632351</v>
      </c>
      <c r="I179">
        <v>4.1378679153210776</v>
      </c>
      <c r="J179">
        <v>3.1394180514224925</v>
      </c>
      <c r="K179">
        <v>3.2005211404562228</v>
      </c>
      <c r="L179">
        <v>3.6451031444021629</v>
      </c>
      <c r="M179">
        <v>3.5409573402763845</v>
      </c>
      <c r="N179">
        <v>3.6063822685092513</v>
      </c>
      <c r="O179">
        <v>2.66</v>
      </c>
      <c r="P179">
        <v>2.66</v>
      </c>
      <c r="Q179">
        <v>2.66</v>
      </c>
      <c r="R179">
        <v>2.66</v>
      </c>
      <c r="S179">
        <v>2.3070030931523888</v>
      </c>
      <c r="V179"/>
      <c r="W179"/>
    </row>
    <row r="180" spans="1:23" x14ac:dyDescent="0.3">
      <c r="A180" s="1">
        <v>36295</v>
      </c>
      <c r="B180">
        <v>1.1789197969697265</v>
      </c>
      <c r="C180">
        <v>3.4150890710286825</v>
      </c>
      <c r="D180">
        <v>1.6166666666666671</v>
      </c>
      <c r="E180" t="e">
        <v>#N/A</v>
      </c>
      <c r="F180">
        <v>1.754666666666667</v>
      </c>
      <c r="G180">
        <v>2.1822757662387486</v>
      </c>
      <c r="H180">
        <v>1.6439301779560231</v>
      </c>
      <c r="I180">
        <v>4.1846813706281676</v>
      </c>
      <c r="J180">
        <v>3.216278864092057</v>
      </c>
      <c r="K180">
        <v>3.2872074136931868</v>
      </c>
      <c r="L180">
        <v>3.4521158129176022</v>
      </c>
      <c r="M180">
        <v>2.6822295703953571</v>
      </c>
      <c r="N180">
        <v>2.6334857127801197</v>
      </c>
      <c r="O180">
        <v>2.706666666666667</v>
      </c>
      <c r="P180">
        <v>2.706666666666667</v>
      </c>
      <c r="Q180">
        <v>2.706666666666667</v>
      </c>
      <c r="R180">
        <v>2.706666666666667</v>
      </c>
      <c r="S180">
        <v>2.2112811155109569</v>
      </c>
      <c r="V180"/>
      <c r="W180"/>
    </row>
    <row r="181" spans="1:23" x14ac:dyDescent="0.3">
      <c r="A181" s="1">
        <v>36387</v>
      </c>
      <c r="B181">
        <v>1.4425556676707192</v>
      </c>
      <c r="C181">
        <v>3.8738813989964145</v>
      </c>
      <c r="D181">
        <v>1.5333333333333332</v>
      </c>
      <c r="E181" t="e">
        <v>#N/A</v>
      </c>
      <c r="F181">
        <v>1.8033333333333328</v>
      </c>
      <c r="G181">
        <v>2.3238973053089582</v>
      </c>
      <c r="H181">
        <v>1.9793828124657666</v>
      </c>
      <c r="I181">
        <v>4.3683181076116906</v>
      </c>
      <c r="J181">
        <v>3.5504097333078133</v>
      </c>
      <c r="K181">
        <v>3.3663534360113267</v>
      </c>
      <c r="L181">
        <v>3.0457283409056881</v>
      </c>
      <c r="M181">
        <v>3.220901206727373</v>
      </c>
      <c r="N181">
        <v>3.2545436776467702</v>
      </c>
      <c r="O181">
        <v>2.7733333333333334</v>
      </c>
      <c r="P181">
        <v>2.7733333333333334</v>
      </c>
      <c r="Q181">
        <v>2.7733333333333334</v>
      </c>
      <c r="R181">
        <v>2.7733333333333334</v>
      </c>
      <c r="S181">
        <v>2.1220753797276046</v>
      </c>
      <c r="V181"/>
      <c r="W181"/>
    </row>
    <row r="182" spans="1:23" x14ac:dyDescent="0.3">
      <c r="A182" s="1">
        <v>36479</v>
      </c>
      <c r="B182">
        <v>2.0220367779927408</v>
      </c>
      <c r="C182">
        <v>4.5124477248743853</v>
      </c>
      <c r="D182">
        <v>1.6166666666666671</v>
      </c>
      <c r="E182" t="e">
        <v>#N/A</v>
      </c>
      <c r="F182">
        <v>2.1186666666666678</v>
      </c>
      <c r="G182">
        <v>2.5852349986818299</v>
      </c>
      <c r="H182">
        <v>2.3301413255264634</v>
      </c>
      <c r="I182">
        <v>4.6407868272288528</v>
      </c>
      <c r="J182">
        <v>4.0358840579767481</v>
      </c>
      <c r="K182">
        <v>3.6357178515002904</v>
      </c>
      <c r="L182">
        <v>3.3452780290107147</v>
      </c>
      <c r="M182">
        <v>3.6200441915577968</v>
      </c>
      <c r="N182">
        <v>3.6200441915577821</v>
      </c>
      <c r="O182">
        <v>3.0400000000000009</v>
      </c>
      <c r="P182">
        <v>2.2000000000000011</v>
      </c>
      <c r="Q182">
        <v>2.2000000000000011</v>
      </c>
      <c r="R182">
        <v>2.2000000000000011</v>
      </c>
      <c r="S182">
        <v>2.4355717370350192</v>
      </c>
      <c r="V182"/>
      <c r="W182"/>
    </row>
    <row r="183" spans="1:23" x14ac:dyDescent="0.3">
      <c r="A183" s="1">
        <v>36571</v>
      </c>
      <c r="B183">
        <v>1.3186259361241179</v>
      </c>
      <c r="C183">
        <v>3.8090456838986366</v>
      </c>
      <c r="D183">
        <v>1.4333333333333336</v>
      </c>
      <c r="E183" t="e">
        <v>#N/A</v>
      </c>
      <c r="F183">
        <v>2.1693333333333342</v>
      </c>
      <c r="G183">
        <v>2.6889511529844881</v>
      </c>
      <c r="H183">
        <v>2.3457132327018111</v>
      </c>
      <c r="I183">
        <v>4.6100564032059097</v>
      </c>
      <c r="J183">
        <v>3.178302129343094</v>
      </c>
      <c r="K183">
        <v>3.7446607694463729</v>
      </c>
      <c r="L183">
        <v>4.1248183892564274</v>
      </c>
      <c r="M183">
        <v>4.1259555451700809</v>
      </c>
      <c r="N183">
        <v>4.1430128838748281</v>
      </c>
      <c r="O183">
        <v>2.2666666666666675</v>
      </c>
      <c r="P183">
        <v>2.2666666666666675</v>
      </c>
      <c r="Q183">
        <v>2.2666666666666675</v>
      </c>
      <c r="R183">
        <v>2.2666666666666675</v>
      </c>
      <c r="S183">
        <v>2.8842347954507233</v>
      </c>
      <c r="V183"/>
      <c r="W183"/>
    </row>
    <row r="184" spans="1:23" x14ac:dyDescent="0.3">
      <c r="A184" s="1">
        <v>36661</v>
      </c>
      <c r="B184">
        <v>2.1157332608381556</v>
      </c>
      <c r="C184">
        <v>4.8023733834426405</v>
      </c>
      <c r="D184">
        <v>1.3833333333333329</v>
      </c>
      <c r="E184" t="e">
        <v>#N/A</v>
      </c>
      <c r="F184">
        <v>2.3553333333333324</v>
      </c>
      <c r="G184">
        <v>2.754761922519593</v>
      </c>
      <c r="H184">
        <v>2.5573763571308983</v>
      </c>
      <c r="I184">
        <v>4.885321469801962</v>
      </c>
      <c r="J184">
        <v>3.9206488494987473</v>
      </c>
      <c r="K184">
        <v>3.8770543415341354</v>
      </c>
      <c r="L184">
        <v>4.5865861687987932</v>
      </c>
      <c r="M184">
        <v>4.6169213121745063</v>
      </c>
      <c r="N184">
        <v>4.7000620755005063</v>
      </c>
      <c r="O184">
        <v>2.4000000000000004</v>
      </c>
      <c r="P184">
        <v>2.4000000000000004</v>
      </c>
      <c r="Q184">
        <v>2.4000000000000004</v>
      </c>
      <c r="R184">
        <v>2.4000000000000004</v>
      </c>
      <c r="S184">
        <v>2.7399795315793085</v>
      </c>
      <c r="V184"/>
      <c r="W184"/>
    </row>
    <row r="185" spans="1:23" x14ac:dyDescent="0.3">
      <c r="A185" s="1">
        <v>36753</v>
      </c>
      <c r="B185">
        <v>1.2272758405274871</v>
      </c>
      <c r="C185">
        <v>4.0643032156895114</v>
      </c>
      <c r="D185">
        <v>1</v>
      </c>
      <c r="E185" t="e">
        <v>#N/A</v>
      </c>
      <c r="F185">
        <v>2.2080000000000002</v>
      </c>
      <c r="G185">
        <v>2.7008565377520388</v>
      </c>
      <c r="H185">
        <v>2.5167420877058402</v>
      </c>
      <c r="I185">
        <v>4.936623363793732</v>
      </c>
      <c r="J185">
        <v>3.1668630644906619</v>
      </c>
      <c r="K185">
        <v>3.950829372567128</v>
      </c>
      <c r="L185">
        <v>4.5289059579087283</v>
      </c>
      <c r="M185">
        <v>4.4319775741784859</v>
      </c>
      <c r="N185">
        <v>4.3874128000496428</v>
      </c>
      <c r="O185">
        <v>2.4000000000000004</v>
      </c>
      <c r="P185">
        <v>2.4000000000000004</v>
      </c>
      <c r="Q185">
        <v>2.4000000000000004</v>
      </c>
      <c r="R185">
        <v>2.4000000000000004</v>
      </c>
      <c r="S185">
        <v>2.0675377438197842</v>
      </c>
      <c r="V185"/>
      <c r="W185"/>
    </row>
    <row r="186" spans="1:23" x14ac:dyDescent="0.3">
      <c r="A186" s="1">
        <v>36845</v>
      </c>
      <c r="B186">
        <v>0.89327844466804429</v>
      </c>
      <c r="C186">
        <v>3.8301478068915848</v>
      </c>
      <c r="D186">
        <v>1.3899999999999997</v>
      </c>
      <c r="E186" t="e">
        <v>#N/A</v>
      </c>
      <c r="F186">
        <v>2.394000000000001</v>
      </c>
      <c r="G186">
        <v>2.8065726920547003</v>
      </c>
      <c r="H186">
        <v>2.5134325810900253</v>
      </c>
      <c r="I186">
        <v>5.0542786886328708</v>
      </c>
      <c r="J186">
        <v>2.9881355713741855</v>
      </c>
      <c r="K186">
        <v>3.9087327248267316</v>
      </c>
      <c r="L186">
        <v>3.8687456411212646</v>
      </c>
      <c r="M186">
        <v>2.4304079029145429</v>
      </c>
      <c r="N186">
        <v>2.4249561130919441</v>
      </c>
      <c r="O186">
        <v>2.4666666666666668</v>
      </c>
      <c r="P186">
        <v>2.4666666666666668</v>
      </c>
      <c r="Q186">
        <v>2.4666666666666668</v>
      </c>
      <c r="R186">
        <v>2.4666666666666668</v>
      </c>
      <c r="S186">
        <v>2.2641991852024574</v>
      </c>
      <c r="V186"/>
      <c r="W186"/>
    </row>
    <row r="187" spans="1:23" x14ac:dyDescent="0.3">
      <c r="A187" s="1">
        <v>36937</v>
      </c>
      <c r="B187">
        <v>-0.31418769963992288</v>
      </c>
      <c r="C187">
        <v>2.5521202679599808</v>
      </c>
      <c r="D187">
        <v>0.91333333333333222</v>
      </c>
      <c r="E187" t="e">
        <v>#N/A</v>
      </c>
      <c r="F187">
        <v>1.7153333333333336</v>
      </c>
      <c r="G187">
        <v>2.3556134596116194</v>
      </c>
      <c r="H187">
        <v>2.1256798259860301</v>
      </c>
      <c r="I187">
        <v>4.1595590022747597</v>
      </c>
      <c r="J187">
        <v>1.7929545122643713</v>
      </c>
      <c r="K187">
        <v>3.334828293041058</v>
      </c>
      <c r="L187">
        <v>2.0000432208151486</v>
      </c>
      <c r="M187">
        <v>1.8336430825085441</v>
      </c>
      <c r="N187">
        <v>1.8152742360720924</v>
      </c>
      <c r="O187">
        <v>1.9333333333333336</v>
      </c>
      <c r="P187">
        <v>1.9333333333333336</v>
      </c>
      <c r="Q187">
        <v>1.9333333333333336</v>
      </c>
      <c r="R187">
        <v>1.9333333333333336</v>
      </c>
      <c r="S187">
        <v>2.3340483972503705</v>
      </c>
      <c r="V187"/>
      <c r="W187"/>
    </row>
    <row r="188" spans="1:23" x14ac:dyDescent="0.3">
      <c r="A188" s="1">
        <v>37026</v>
      </c>
      <c r="B188">
        <v>-0.50782379358962226</v>
      </c>
      <c r="C188">
        <v>2.4314546966152339</v>
      </c>
      <c r="D188">
        <v>0.77000000000000135</v>
      </c>
      <c r="E188" t="e">
        <v>#N/A</v>
      </c>
      <c r="F188">
        <v>1.370000000000001</v>
      </c>
      <c r="G188">
        <v>1.9844649967036441</v>
      </c>
      <c r="H188">
        <v>1.6753425127400461</v>
      </c>
      <c r="I188">
        <v>3.824427346345681</v>
      </c>
      <c r="J188">
        <v>1.5574328960876462</v>
      </c>
      <c r="K188">
        <v>2.8258842062836109</v>
      </c>
      <c r="L188">
        <v>1.0853947336838721</v>
      </c>
      <c r="M188">
        <v>0.94271035769637246</v>
      </c>
      <c r="N188">
        <v>-0.33287456390230247</v>
      </c>
      <c r="O188">
        <v>1.4666666666666668</v>
      </c>
      <c r="P188">
        <v>1.4666666666666668</v>
      </c>
      <c r="Q188">
        <v>1.4666666666666668</v>
      </c>
      <c r="R188">
        <v>1.4666666666666668</v>
      </c>
      <c r="S188">
        <v>1.357027040635387</v>
      </c>
      <c r="V188"/>
      <c r="W188"/>
    </row>
    <row r="189" spans="1:23" x14ac:dyDescent="0.3">
      <c r="A189" s="1">
        <v>37118</v>
      </c>
      <c r="B189">
        <v>-1.6502460685907252</v>
      </c>
      <c r="C189">
        <v>1.2801147414587379</v>
      </c>
      <c r="D189">
        <v>9.3333333333333712E-2</v>
      </c>
      <c r="E189" t="e">
        <v>#N/A</v>
      </c>
      <c r="F189">
        <v>0.49333333333333407</v>
      </c>
      <c r="G189">
        <v>1.1763573013525894</v>
      </c>
      <c r="H189">
        <v>0.95131710581157514</v>
      </c>
      <c r="I189">
        <v>2.8960218579555903</v>
      </c>
      <c r="J189">
        <v>0.43169191112713234</v>
      </c>
      <c r="K189">
        <v>1.8372918351865746</v>
      </c>
      <c r="L189">
        <v>-1.2756505182991364</v>
      </c>
      <c r="M189">
        <v>-1.4512375713983576</v>
      </c>
      <c r="N189">
        <v>-1.5189337846414255</v>
      </c>
      <c r="O189">
        <v>0.86666666666666714</v>
      </c>
      <c r="P189">
        <v>0.86666666666666714</v>
      </c>
      <c r="Q189">
        <v>0.86666666666666714</v>
      </c>
      <c r="R189">
        <v>0.73333333333333428</v>
      </c>
      <c r="S189">
        <v>0.67289840198135664</v>
      </c>
      <c r="V189"/>
      <c r="W189"/>
    </row>
    <row r="190" spans="1:23" x14ac:dyDescent="0.3">
      <c r="A190" s="1">
        <v>37210</v>
      </c>
      <c r="B190">
        <v>-2.0668306851579654</v>
      </c>
      <c r="C190">
        <v>1.0213738493880382</v>
      </c>
      <c r="D190">
        <v>-1.129999999999999</v>
      </c>
      <c r="E190" t="e">
        <v>#N/A</v>
      </c>
      <c r="F190">
        <v>-0.84999999999999964</v>
      </c>
      <c r="G190">
        <v>-0.23033116551175667</v>
      </c>
      <c r="H190">
        <v>-0.48762237764979982</v>
      </c>
      <c r="I190">
        <v>1.8328856162957869</v>
      </c>
      <c r="J190">
        <v>0.34114869822494581</v>
      </c>
      <c r="K190">
        <v>0.98536466486692653</v>
      </c>
      <c r="L190">
        <v>-2.2948481288806772</v>
      </c>
      <c r="M190">
        <v>-0.88898318569988088</v>
      </c>
      <c r="N190">
        <v>-0.82639367739881864</v>
      </c>
      <c r="O190">
        <v>-0.80000000000000071</v>
      </c>
      <c r="P190">
        <v>-0.80000000000000071</v>
      </c>
      <c r="Q190">
        <v>-0.80000000000000071</v>
      </c>
      <c r="R190">
        <v>-0.80000000000000071</v>
      </c>
      <c r="S190">
        <v>-0.12186249315514885</v>
      </c>
      <c r="V190"/>
      <c r="W190"/>
    </row>
    <row r="191" spans="1:23" x14ac:dyDescent="0.3">
      <c r="A191" s="1">
        <v>37302</v>
      </c>
      <c r="B191">
        <v>-1.8877500676600278</v>
      </c>
      <c r="C191">
        <v>1.1715803668909719</v>
      </c>
      <c r="D191">
        <v>-1.42</v>
      </c>
      <c r="E191" t="e">
        <v>#N/A</v>
      </c>
      <c r="F191">
        <v>-1.2599999999999998</v>
      </c>
      <c r="G191">
        <v>-0.24033116551175271</v>
      </c>
      <c r="H191">
        <v>-0.43166270789425992</v>
      </c>
      <c r="I191">
        <v>1.4679481599267561</v>
      </c>
      <c r="J191">
        <v>0.20644496916275093</v>
      </c>
      <c r="K191">
        <v>0.36976187676805772</v>
      </c>
      <c r="L191">
        <v>-0.15584032684348864</v>
      </c>
      <c r="M191">
        <v>-0.21691288736324868</v>
      </c>
      <c r="N191">
        <v>-8.739694005411526E-2</v>
      </c>
      <c r="O191">
        <v>-0.80000000000000071</v>
      </c>
      <c r="P191">
        <v>-0.80000000000000071</v>
      </c>
      <c r="Q191">
        <v>-0.80000000000000071</v>
      </c>
      <c r="R191">
        <v>-0.80000000000000071</v>
      </c>
      <c r="S191">
        <v>-0.43377672647841337</v>
      </c>
      <c r="V191"/>
      <c r="W191"/>
    </row>
    <row r="192" spans="1:23" x14ac:dyDescent="0.3">
      <c r="A192" s="1">
        <v>37391</v>
      </c>
      <c r="B192">
        <v>-1.8921804861765732</v>
      </c>
      <c r="C192">
        <v>1.0804627459138914</v>
      </c>
      <c r="D192">
        <v>-1.5766666666666662</v>
      </c>
      <c r="E192" t="e">
        <v>#N/A</v>
      </c>
      <c r="F192">
        <v>-1.5346666666666664</v>
      </c>
      <c r="G192">
        <v>-0.44785808934951787</v>
      </c>
      <c r="H192">
        <v>-0.61338920519834284</v>
      </c>
      <c r="I192">
        <v>1.2447878464809019</v>
      </c>
      <c r="J192">
        <v>0.13562558055085591</v>
      </c>
      <c r="K192">
        <v>0.2846510128299311</v>
      </c>
      <c r="L192">
        <v>-0.54849098826661047</v>
      </c>
      <c r="M192">
        <v>-0.53048189514461097</v>
      </c>
      <c r="N192">
        <v>-0.8319959456035253</v>
      </c>
      <c r="O192">
        <v>-1.4000000000000021</v>
      </c>
      <c r="P192">
        <v>-1.4000000000000021</v>
      </c>
      <c r="Q192">
        <v>-1.4000000000000021</v>
      </c>
      <c r="R192">
        <v>-1.4000000000000021</v>
      </c>
      <c r="S192">
        <v>-0.46470703568935789</v>
      </c>
      <c r="V192"/>
      <c r="W192"/>
    </row>
    <row r="193" spans="1:23" x14ac:dyDescent="0.3">
      <c r="A193" s="1">
        <v>37483</v>
      </c>
      <c r="B193">
        <v>-2.0767494307034595</v>
      </c>
      <c r="C193">
        <v>0.8729382966853575</v>
      </c>
      <c r="D193">
        <v>-1.2666666666666675</v>
      </c>
      <c r="E193" t="e">
        <v>#N/A</v>
      </c>
      <c r="F193">
        <v>-1.3426666666666662</v>
      </c>
      <c r="G193">
        <v>-0.45585808934951594</v>
      </c>
      <c r="H193">
        <v>-0.56524035950602236</v>
      </c>
      <c r="I193">
        <v>1.3874875119843662</v>
      </c>
      <c r="J193">
        <v>-1.2544165747956906E-2</v>
      </c>
      <c r="K193">
        <v>0.26312084210007569</v>
      </c>
      <c r="L193">
        <v>-0.7299576288962385</v>
      </c>
      <c r="M193">
        <v>-0.53278516591852243</v>
      </c>
      <c r="N193">
        <v>-0.51600453077147834</v>
      </c>
      <c r="O193">
        <v>-1.0666666666666682</v>
      </c>
      <c r="P193">
        <v>-1.0666666666666682</v>
      </c>
      <c r="Q193">
        <v>-1.0666666666666682</v>
      </c>
      <c r="R193">
        <v>-1.0666666666666682</v>
      </c>
      <c r="S193">
        <v>-0.28838205052687726</v>
      </c>
      <c r="V193"/>
      <c r="W193"/>
    </row>
    <row r="194" spans="1:23" x14ac:dyDescent="0.3">
      <c r="A194" s="1">
        <v>37575</v>
      </c>
      <c r="B194">
        <v>-2.5237608486412242</v>
      </c>
      <c r="C194">
        <v>0.36038821753338374</v>
      </c>
      <c r="D194">
        <v>-1.5833333333333357</v>
      </c>
      <c r="E194" t="e">
        <v>#N/A</v>
      </c>
      <c r="F194">
        <v>-1.6173333333333346</v>
      </c>
      <c r="G194">
        <v>-0.62347962841972859</v>
      </c>
      <c r="H194">
        <v>-0.6199697713618646</v>
      </c>
      <c r="I194">
        <v>1.0816163929325775</v>
      </c>
      <c r="J194">
        <v>-0.5980831169062808</v>
      </c>
      <c r="K194">
        <v>-0.18080402100869009</v>
      </c>
      <c r="L194">
        <v>-0.98048409448489215</v>
      </c>
      <c r="M194">
        <v>-0.81064466047741846</v>
      </c>
      <c r="N194">
        <v>-1.1989163042237145</v>
      </c>
      <c r="O194">
        <v>-1.3999999999999986</v>
      </c>
      <c r="P194">
        <v>-1.3999999999999986</v>
      </c>
      <c r="Q194">
        <v>-1.3999999999999986</v>
      </c>
      <c r="R194">
        <v>-1.3999999999999986</v>
      </c>
      <c r="S194">
        <v>-0.7115409140635478</v>
      </c>
      <c r="V194"/>
      <c r="W194"/>
    </row>
    <row r="195" spans="1:23" x14ac:dyDescent="0.3">
      <c r="A195" s="1">
        <v>37667</v>
      </c>
      <c r="B195">
        <v>-2.5774794333880053</v>
      </c>
      <c r="C195">
        <v>5.4135656739184912E-2</v>
      </c>
      <c r="D195">
        <v>-1.6333333333333346</v>
      </c>
      <c r="E195" t="e">
        <v>#N/A</v>
      </c>
      <c r="F195">
        <v>-1.6233333333333348</v>
      </c>
      <c r="G195">
        <v>-0.94872270656015134</v>
      </c>
      <c r="H195">
        <v>-1.000680226958061</v>
      </c>
      <c r="I195">
        <v>0.67177128865487035</v>
      </c>
      <c r="J195">
        <v>-0.93315192302956484</v>
      </c>
      <c r="K195">
        <v>-0.61427794642954758</v>
      </c>
      <c r="L195">
        <v>-1.4875828582621082</v>
      </c>
      <c r="M195">
        <v>-1.4164510375967718</v>
      </c>
      <c r="N195">
        <v>-1.528818696328972</v>
      </c>
      <c r="O195">
        <v>-1.1333333333333329</v>
      </c>
      <c r="P195">
        <v>-1.1333333333333329</v>
      </c>
      <c r="Q195">
        <v>-1.1333333333333329</v>
      </c>
      <c r="R195">
        <v>-1.1333333333333329</v>
      </c>
      <c r="S195">
        <v>-0.73870486410277181</v>
      </c>
      <c r="V195"/>
      <c r="W195"/>
    </row>
    <row r="196" spans="1:23" x14ac:dyDescent="0.3">
      <c r="A196" s="1">
        <v>37756</v>
      </c>
      <c r="B196">
        <v>-2.2892918447167303</v>
      </c>
      <c r="C196">
        <v>0.39931360363239865</v>
      </c>
      <c r="D196">
        <v>-2.216666666666665</v>
      </c>
      <c r="E196" t="e">
        <v>#N/A</v>
      </c>
      <c r="F196">
        <v>-2.1626666666666665</v>
      </c>
      <c r="G196">
        <v>-1.1941550151654667</v>
      </c>
      <c r="H196">
        <v>-1.2391883435838096</v>
      </c>
      <c r="I196">
        <v>0.44263638402953021</v>
      </c>
      <c r="J196">
        <v>-0.75586593508260091</v>
      </c>
      <c r="K196">
        <v>-0.90760385341081573</v>
      </c>
      <c r="L196">
        <v>-1.6289212875747436</v>
      </c>
      <c r="M196">
        <v>-1.4507740191661962</v>
      </c>
      <c r="N196">
        <v>-1.7097245046902592</v>
      </c>
      <c r="O196">
        <v>-1.9333333333333336</v>
      </c>
      <c r="P196">
        <v>-1.9333333333333336</v>
      </c>
      <c r="Q196">
        <v>-1.9333333333333336</v>
      </c>
      <c r="R196">
        <v>-1.9333333333333336</v>
      </c>
      <c r="S196">
        <v>-0.90532306612742275</v>
      </c>
      <c r="V196"/>
      <c r="W196"/>
    </row>
    <row r="197" spans="1:23" x14ac:dyDescent="0.3">
      <c r="A197" s="1">
        <v>37848</v>
      </c>
      <c r="B197">
        <v>-1.2493767013245838</v>
      </c>
      <c r="C197">
        <v>1.6374771153388024</v>
      </c>
      <c r="D197">
        <v>-2.2666666666666657</v>
      </c>
      <c r="E197" t="e">
        <v>#N/A</v>
      </c>
      <c r="F197">
        <v>-2.168666666666665</v>
      </c>
      <c r="G197">
        <v>-1.2799657847005699</v>
      </c>
      <c r="H197">
        <v>-1.2730565911084832</v>
      </c>
      <c r="I197">
        <v>0.74600354615970588</v>
      </c>
      <c r="J197">
        <v>0.430927903138554</v>
      </c>
      <c r="K197">
        <v>-0.6618057340907324</v>
      </c>
      <c r="L197">
        <v>-0.74764461554046469</v>
      </c>
      <c r="M197">
        <v>-0.5045081552020998</v>
      </c>
      <c r="N197">
        <v>-0.50450815520207526</v>
      </c>
      <c r="O197">
        <v>-1.8666666666666654</v>
      </c>
      <c r="P197">
        <v>-1.8666666666666654</v>
      </c>
      <c r="Q197">
        <v>-1.8666666666666654</v>
      </c>
      <c r="R197">
        <v>-1.8666666666666654</v>
      </c>
      <c r="S197">
        <v>-1.3459380691130605</v>
      </c>
      <c r="V197"/>
      <c r="W197"/>
    </row>
    <row r="198" spans="1:23" x14ac:dyDescent="0.3">
      <c r="A198" s="1">
        <v>37940</v>
      </c>
      <c r="B198">
        <v>-0.70519446092770766</v>
      </c>
      <c r="C198">
        <v>2.0223518590657439</v>
      </c>
      <c r="D198">
        <v>-1.6666666666666661</v>
      </c>
      <c r="E198" t="e">
        <v>#N/A</v>
      </c>
      <c r="F198">
        <v>-1.5726666666666667</v>
      </c>
      <c r="G198">
        <v>-1.0046280913277044</v>
      </c>
      <c r="H198">
        <v>-0.90185683276817563</v>
      </c>
      <c r="I198">
        <v>1.1856176245212993</v>
      </c>
      <c r="J198">
        <v>0.77008012585872476</v>
      </c>
      <c r="K198">
        <v>-0.23967418707619537</v>
      </c>
      <c r="L198">
        <v>-1.2993381699527407</v>
      </c>
      <c r="M198">
        <v>-1.2797789141334011</v>
      </c>
      <c r="N198">
        <v>-1.271396375925123</v>
      </c>
      <c r="O198">
        <v>-1.3333333333333339</v>
      </c>
      <c r="P198">
        <v>-1.3333333333333339</v>
      </c>
      <c r="Q198">
        <v>-1.3333333333333339</v>
      </c>
      <c r="R198">
        <v>-1.3333333333333339</v>
      </c>
      <c r="S198">
        <v>-0.99359703518990727</v>
      </c>
      <c r="V198"/>
      <c r="W198"/>
    </row>
    <row r="199" spans="1:23" x14ac:dyDescent="0.3">
      <c r="A199" s="1">
        <v>38032</v>
      </c>
      <c r="B199">
        <v>-0.76018308851424932</v>
      </c>
      <c r="C199">
        <v>1.6436543165376671</v>
      </c>
      <c r="D199">
        <v>-1.4000000000000004</v>
      </c>
      <c r="E199" t="e">
        <v>#N/A</v>
      </c>
      <c r="F199">
        <v>-1.3100000000000005</v>
      </c>
      <c r="G199">
        <v>-0.76919578272238698</v>
      </c>
      <c r="H199">
        <v>-0.7089561619193917</v>
      </c>
      <c r="I199">
        <v>1.2209823130625015</v>
      </c>
      <c r="J199">
        <v>0.27404116412125723</v>
      </c>
      <c r="K199">
        <v>-0.21489085268463626</v>
      </c>
      <c r="L199">
        <v>-1.0815151540561545</v>
      </c>
      <c r="M199">
        <v>-1.0131591796187882</v>
      </c>
      <c r="N199">
        <v>-1.1415575640349136</v>
      </c>
      <c r="O199">
        <v>-0.86666666666666536</v>
      </c>
      <c r="P199">
        <v>-0.86666666666666536</v>
      </c>
      <c r="Q199">
        <v>-0.86666666666666536</v>
      </c>
      <c r="R199">
        <v>-0.86666666666666536</v>
      </c>
      <c r="S199">
        <v>-0.78094214596825395</v>
      </c>
      <c r="V199"/>
      <c r="W199"/>
    </row>
    <row r="200" spans="1:23" x14ac:dyDescent="0.3">
      <c r="A200" s="1">
        <v>38122</v>
      </c>
      <c r="B200">
        <v>-0.61880211048715461</v>
      </c>
      <c r="C200">
        <v>1.7703224009864134</v>
      </c>
      <c r="D200">
        <v>-1.1999999999999975</v>
      </c>
      <c r="E200" t="e">
        <v>#N/A</v>
      </c>
      <c r="F200">
        <v>-1.1139999999999972</v>
      </c>
      <c r="G200">
        <v>-0.53376347411706959</v>
      </c>
      <c r="H200">
        <v>-0.40251601409110782</v>
      </c>
      <c r="I200">
        <v>1.3331614972887618</v>
      </c>
      <c r="J200">
        <v>0.36527878193868496</v>
      </c>
      <c r="K200">
        <v>-0.12263194673541733</v>
      </c>
      <c r="L200">
        <v>-1.2027861273545062</v>
      </c>
      <c r="M200">
        <v>-1.2632854418432393</v>
      </c>
      <c r="N200">
        <v>-1.2552875899576861</v>
      </c>
      <c r="O200">
        <v>-0.79999999999999716</v>
      </c>
      <c r="P200">
        <v>-0.79999999999999716</v>
      </c>
      <c r="Q200">
        <v>-0.79999999999999716</v>
      </c>
      <c r="R200">
        <v>-0.79999999999999716</v>
      </c>
      <c r="S200">
        <v>-0.56546945900946355</v>
      </c>
      <c r="V200"/>
      <c r="W200"/>
    </row>
    <row r="201" spans="1:23" x14ac:dyDescent="0.3">
      <c r="A201" s="1">
        <v>38214</v>
      </c>
      <c r="B201">
        <v>-0.31723925199752706</v>
      </c>
      <c r="C201">
        <v>2.0256537779523609</v>
      </c>
      <c r="D201">
        <v>-0.86666666666666714</v>
      </c>
      <c r="E201" t="e">
        <v>#N/A</v>
      </c>
      <c r="F201">
        <v>-0.78266666666666751</v>
      </c>
      <c r="G201">
        <v>-0.2963311655117522</v>
      </c>
      <c r="H201">
        <v>-0.26950969310152895</v>
      </c>
      <c r="I201">
        <v>1.7367673838047732</v>
      </c>
      <c r="J201">
        <v>0.39056217380156294</v>
      </c>
      <c r="K201">
        <v>4.618190039436243E-2</v>
      </c>
      <c r="L201">
        <v>-1.1130393697925658</v>
      </c>
      <c r="M201">
        <v>-1.0557973450603668</v>
      </c>
      <c r="N201">
        <v>-1.0439854986870645</v>
      </c>
      <c r="O201">
        <v>-0.46666666666666679</v>
      </c>
      <c r="P201">
        <v>-0.46666666666666679</v>
      </c>
      <c r="Q201">
        <v>-0.46666666666666679</v>
      </c>
      <c r="R201">
        <v>-0.46666666666666679</v>
      </c>
      <c r="S201">
        <v>-0.34512822646551911</v>
      </c>
      <c r="V201"/>
      <c r="W201"/>
    </row>
    <row r="202" spans="1:23" x14ac:dyDescent="0.3">
      <c r="A202" s="1">
        <v>38306</v>
      </c>
      <c r="B202">
        <v>4.8075279355355077E-2</v>
      </c>
      <c r="C202">
        <v>2.2548944088997911</v>
      </c>
      <c r="D202">
        <v>-0.86666666666666714</v>
      </c>
      <c r="E202" t="e">
        <v>#N/A</v>
      </c>
      <c r="F202">
        <v>-0.7846666666666664</v>
      </c>
      <c r="G202">
        <v>-0.33823655027930699</v>
      </c>
      <c r="H202">
        <v>-0.5191273574004599</v>
      </c>
      <c r="I202">
        <v>1.6925378009484042</v>
      </c>
      <c r="J202">
        <v>0.60671349147371512</v>
      </c>
      <c r="K202">
        <v>0.11336142345739475</v>
      </c>
      <c r="L202">
        <v>-1.5155321859914186</v>
      </c>
      <c r="M202">
        <v>-1.3576081689787081</v>
      </c>
      <c r="N202">
        <v>-1.3486352134666213</v>
      </c>
      <c r="O202">
        <v>-0.46666666666666679</v>
      </c>
      <c r="P202">
        <v>-0.46666666666666679</v>
      </c>
      <c r="Q202">
        <v>-0.46666666666666679</v>
      </c>
      <c r="R202">
        <v>-0.46666666666666679</v>
      </c>
      <c r="S202">
        <v>-0.25840613170669258</v>
      </c>
      <c r="V202"/>
      <c r="W202"/>
    </row>
    <row r="203" spans="1:23" x14ac:dyDescent="0.3">
      <c r="A203" s="1">
        <v>38398</v>
      </c>
      <c r="B203">
        <v>0.51459713742131674</v>
      </c>
      <c r="C203">
        <v>2.6167877118743488</v>
      </c>
      <c r="D203">
        <v>-0.59999999999999964</v>
      </c>
      <c r="E203" t="e">
        <v>#N/A</v>
      </c>
      <c r="F203">
        <v>-0.51999999999999957</v>
      </c>
      <c r="G203">
        <v>1.8911912628668114E-2</v>
      </c>
      <c r="H203">
        <v>-6.5262144741325495E-2</v>
      </c>
      <c r="I203">
        <v>1.9237586319818742</v>
      </c>
      <c r="J203">
        <v>0.9753254198407304</v>
      </c>
      <c r="K203">
        <v>0.43889107071758282</v>
      </c>
      <c r="L203">
        <v>-1.3701801087953245</v>
      </c>
      <c r="M203">
        <v>-1.2758077296320465</v>
      </c>
      <c r="N203">
        <v>-1.2099251253104908</v>
      </c>
      <c r="O203">
        <v>-0.13333333333333286</v>
      </c>
      <c r="P203">
        <v>-0.13333333333333286</v>
      </c>
      <c r="Q203">
        <v>-0.13333333333333286</v>
      </c>
      <c r="R203">
        <v>-0.13333333333333286</v>
      </c>
      <c r="S203">
        <v>-0.17611086724107849</v>
      </c>
      <c r="V203"/>
      <c r="W203"/>
    </row>
    <row r="204" spans="1:23" x14ac:dyDescent="0.3">
      <c r="A204" s="1">
        <v>38487</v>
      </c>
      <c r="B204">
        <v>0.38408563089840958</v>
      </c>
      <c r="C204">
        <v>2.1954579160207053</v>
      </c>
      <c r="D204">
        <v>-0.20000000000000107</v>
      </c>
      <c r="E204" t="e">
        <v>#N/A</v>
      </c>
      <c r="F204">
        <v>-0.12000000000000099</v>
      </c>
      <c r="G204">
        <v>0.25834422123398343</v>
      </c>
      <c r="H204">
        <v>0.1067118370779261</v>
      </c>
      <c r="I204">
        <v>2.0585156135811769</v>
      </c>
      <c r="J204">
        <v>0.40452223178862801</v>
      </c>
      <c r="K204">
        <v>0.46230032530233167</v>
      </c>
      <c r="L204">
        <v>-1.1587713459512177</v>
      </c>
      <c r="M204">
        <v>-1.1890688736670247</v>
      </c>
      <c r="N204">
        <v>-1.6252084737943908</v>
      </c>
      <c r="O204">
        <v>0.19999999999999929</v>
      </c>
      <c r="P204">
        <v>0.19999999999999929</v>
      </c>
      <c r="Q204">
        <v>0.19999999999999929</v>
      </c>
      <c r="R204">
        <v>0.19999999999999929</v>
      </c>
      <c r="S204">
        <v>0.57090979462475389</v>
      </c>
      <c r="V204"/>
      <c r="W204"/>
    </row>
    <row r="205" spans="1:23" x14ac:dyDescent="0.3">
      <c r="A205" s="1">
        <v>38579</v>
      </c>
      <c r="B205">
        <v>0.55378938865157012</v>
      </c>
      <c r="C205">
        <v>2.3420065773985015</v>
      </c>
      <c r="D205">
        <v>6.666666666666643E-2</v>
      </c>
      <c r="E205" t="e">
        <v>#N/A</v>
      </c>
      <c r="F205">
        <v>0.1466666666666665</v>
      </c>
      <c r="G205">
        <v>0.33815499076908856</v>
      </c>
      <c r="H205">
        <v>0.25002771598007656</v>
      </c>
      <c r="I205">
        <v>2.3112984126285525</v>
      </c>
      <c r="J205">
        <v>0.46980378094352571</v>
      </c>
      <c r="K205">
        <v>0.53092534530949109</v>
      </c>
      <c r="L205">
        <v>-1.4830527121821557</v>
      </c>
      <c r="M205">
        <v>-1.3695133650774123</v>
      </c>
      <c r="N205">
        <v>-1.4029590642245566</v>
      </c>
      <c r="O205">
        <v>0.40000000000000036</v>
      </c>
      <c r="P205">
        <v>0.40000000000000036</v>
      </c>
      <c r="Q205">
        <v>0.40000000000000036</v>
      </c>
      <c r="R205">
        <v>0.40000000000000036</v>
      </c>
      <c r="S205">
        <v>0.84672124025732387</v>
      </c>
      <c r="V205"/>
      <c r="W205"/>
    </row>
    <row r="206" spans="1:23" x14ac:dyDescent="0.3">
      <c r="A206" s="1">
        <v>38671</v>
      </c>
      <c r="B206">
        <v>0.50752449561144353</v>
      </c>
      <c r="C206">
        <v>2.3940823069158257</v>
      </c>
      <c r="D206">
        <v>4.1666666666666075E-2</v>
      </c>
      <c r="E206" t="e">
        <v>#N/A</v>
      </c>
      <c r="F206">
        <v>0.1466666666666665</v>
      </c>
      <c r="G206">
        <v>0.61749268414195857</v>
      </c>
      <c r="H206">
        <v>0.49304620712401115</v>
      </c>
      <c r="I206">
        <v>2.6499352103279641</v>
      </c>
      <c r="J206">
        <v>0.53978313279803847</v>
      </c>
      <c r="K206">
        <v>0.93746285480306568</v>
      </c>
      <c r="L206">
        <v>-1.4942256596427506</v>
      </c>
      <c r="M206">
        <v>-1.370583747665266</v>
      </c>
      <c r="N206">
        <v>-1.3644454967160389</v>
      </c>
      <c r="O206">
        <v>0.53333333333333321</v>
      </c>
      <c r="P206">
        <v>0.53333333333333321</v>
      </c>
      <c r="Q206">
        <v>0.53333333333333321</v>
      </c>
      <c r="R206">
        <v>0.53333333333333321</v>
      </c>
      <c r="S206">
        <v>0.78301324293920516</v>
      </c>
      <c r="V206"/>
      <c r="W206"/>
    </row>
    <row r="207" spans="1:23" x14ac:dyDescent="0.3">
      <c r="A207" s="1">
        <v>38763</v>
      </c>
      <c r="B207">
        <v>1.2666159495680589</v>
      </c>
      <c r="C207">
        <v>3.1460589902409066</v>
      </c>
      <c r="D207">
        <v>0.4833333333333325</v>
      </c>
      <c r="E207" t="e">
        <v>#N/A</v>
      </c>
      <c r="F207">
        <v>0.61533333333333395</v>
      </c>
      <c r="G207">
        <v>1.0185465318174842</v>
      </c>
      <c r="H207">
        <v>0.9120322784264403</v>
      </c>
      <c r="I207">
        <v>3.2375632906172633</v>
      </c>
      <c r="J207">
        <v>1.1411562753406566</v>
      </c>
      <c r="K207">
        <v>1.4713651227718838</v>
      </c>
      <c r="L207">
        <v>-0.97102584181676121</v>
      </c>
      <c r="M207">
        <v>-0.85530322805185133</v>
      </c>
      <c r="N207">
        <v>-0.77786478726180841</v>
      </c>
      <c r="O207">
        <v>0.93333333333333357</v>
      </c>
      <c r="P207">
        <v>0.93333333333333357</v>
      </c>
      <c r="Q207">
        <v>0.93333333333333357</v>
      </c>
      <c r="R207">
        <v>0.93333333333333357</v>
      </c>
      <c r="S207">
        <v>1.3159555390729309</v>
      </c>
      <c r="V207"/>
      <c r="W207"/>
    </row>
    <row r="208" spans="1:23" x14ac:dyDescent="0.3">
      <c r="A208" s="1">
        <v>38852</v>
      </c>
      <c r="B208">
        <v>0.95397460660919431</v>
      </c>
      <c r="C208">
        <v>2.7826435571860366</v>
      </c>
      <c r="D208">
        <v>0.65833333333333321</v>
      </c>
      <c r="E208" t="e">
        <v>#N/A</v>
      </c>
      <c r="F208">
        <v>0.81733333333333213</v>
      </c>
      <c r="G208">
        <v>1.1402626861201441</v>
      </c>
      <c r="H208">
        <v>1.1766534667572515</v>
      </c>
      <c r="I208">
        <v>3.5208593293377</v>
      </c>
      <c r="J208">
        <v>0.96097840269404533</v>
      </c>
      <c r="K208">
        <v>2.0014569257375658</v>
      </c>
      <c r="L208">
        <v>-0.95453125142636464</v>
      </c>
      <c r="M208">
        <v>-0.81022043913774056</v>
      </c>
      <c r="N208">
        <v>-0.89289599415179544</v>
      </c>
      <c r="O208">
        <v>1.1333333333333329</v>
      </c>
      <c r="P208">
        <v>1.1333333333333329</v>
      </c>
      <c r="Q208">
        <v>0.7333333333333325</v>
      </c>
      <c r="R208">
        <v>0.7333333333333325</v>
      </c>
      <c r="S208">
        <v>1.5203211158632115</v>
      </c>
      <c r="V208"/>
      <c r="W208"/>
    </row>
    <row r="209" spans="1:23" x14ac:dyDescent="0.3">
      <c r="A209" s="1">
        <v>38944</v>
      </c>
      <c r="B209">
        <v>0.5610221579626562</v>
      </c>
      <c r="C209">
        <v>2.3050021949717783</v>
      </c>
      <c r="D209">
        <v>0.63333333333333286</v>
      </c>
      <c r="E209" t="e">
        <v>#N/A</v>
      </c>
      <c r="F209">
        <v>0.8193333333333328</v>
      </c>
      <c r="G209">
        <v>1.062451916585039</v>
      </c>
      <c r="H209">
        <v>1.0378614962948924</v>
      </c>
      <c r="I209">
        <v>3.5250187878125949</v>
      </c>
      <c r="J209">
        <v>0.35435474600467504</v>
      </c>
      <c r="K209">
        <v>1.8033857909706565</v>
      </c>
      <c r="L209">
        <v>-1.2788187548570966</v>
      </c>
      <c r="M209">
        <v>-1.1268456955357913</v>
      </c>
      <c r="N209">
        <v>-1.187289525947673</v>
      </c>
      <c r="O209">
        <v>0.59999999999999964</v>
      </c>
      <c r="P209">
        <v>0.59999999999999964</v>
      </c>
      <c r="Q209">
        <v>0.59999999999999964</v>
      </c>
      <c r="R209">
        <v>0.59999999999999964</v>
      </c>
      <c r="S209">
        <v>1.5964178904572606</v>
      </c>
      <c r="V209"/>
      <c r="W209"/>
    </row>
    <row r="210" spans="1:23" x14ac:dyDescent="0.3">
      <c r="A210" s="1">
        <v>39036</v>
      </c>
      <c r="B210">
        <v>0.906213465532822</v>
      </c>
      <c r="C210">
        <v>2.6536110623300737</v>
      </c>
      <c r="D210">
        <v>0.88333333333333286</v>
      </c>
      <c r="E210" t="e">
        <v>#N/A</v>
      </c>
      <c r="F210">
        <v>1.221333333333332</v>
      </c>
      <c r="G210">
        <v>1.343789609957907</v>
      </c>
      <c r="H210">
        <v>1.3464510213851657</v>
      </c>
      <c r="I210">
        <v>4.0332642102808069</v>
      </c>
      <c r="J210">
        <v>0.62737433484937755</v>
      </c>
      <c r="K210">
        <v>1.923838083381991</v>
      </c>
      <c r="L210">
        <v>-0.15657845791846123</v>
      </c>
      <c r="M210">
        <v>-0.46021955587083335</v>
      </c>
      <c r="N210">
        <v>-0.40398972291669094</v>
      </c>
      <c r="O210">
        <v>1.0666666666666664</v>
      </c>
      <c r="P210">
        <v>1.0666666666666664</v>
      </c>
      <c r="Q210">
        <v>1.0666666666666664</v>
      </c>
      <c r="R210">
        <v>1.0666666666666664</v>
      </c>
      <c r="S210">
        <v>2.2078416065097599</v>
      </c>
      <c r="V210"/>
      <c r="W210"/>
    </row>
    <row r="211" spans="1:23" x14ac:dyDescent="0.3">
      <c r="A211" s="1">
        <v>39128</v>
      </c>
      <c r="B211">
        <v>0.69198538129460929</v>
      </c>
      <c r="C211">
        <v>2.3831235694960879</v>
      </c>
      <c r="D211">
        <v>0.60000000000000142</v>
      </c>
      <c r="E211" t="e">
        <v>#N/A</v>
      </c>
      <c r="F211">
        <v>1.0899999999999999</v>
      </c>
      <c r="G211">
        <v>1.2659788404228018</v>
      </c>
      <c r="H211">
        <v>1.3613854320709617</v>
      </c>
      <c r="I211">
        <v>3.8157688000368744</v>
      </c>
      <c r="J211">
        <v>0.6051553227659936</v>
      </c>
      <c r="K211">
        <v>1.8531815454552483</v>
      </c>
      <c r="L211">
        <v>-0.77666566433265716</v>
      </c>
      <c r="M211">
        <v>-0.92615662184801129</v>
      </c>
      <c r="N211">
        <v>-0.91670604407406442</v>
      </c>
      <c r="O211">
        <v>1</v>
      </c>
      <c r="P211">
        <v>1</v>
      </c>
      <c r="Q211">
        <v>1</v>
      </c>
      <c r="R211">
        <v>1</v>
      </c>
      <c r="S211">
        <v>2.2201252303033385</v>
      </c>
      <c r="V211"/>
      <c r="W211"/>
    </row>
    <row r="212" spans="1:23" x14ac:dyDescent="0.3">
      <c r="A212" s="1">
        <v>39217</v>
      </c>
      <c r="B212">
        <v>0.78988631622141947</v>
      </c>
      <c r="C212">
        <v>2.2586416786840626</v>
      </c>
      <c r="D212">
        <v>0.45000000000000107</v>
      </c>
      <c r="E212" t="e">
        <v>#N/A</v>
      </c>
      <c r="F212">
        <v>1.0920000000000005</v>
      </c>
      <c r="G212">
        <v>1.1482626861201444</v>
      </c>
      <c r="H212">
        <v>1.1330177922270783</v>
      </c>
      <c r="I212">
        <v>3.6433081591688747</v>
      </c>
      <c r="J212">
        <v>0.30741664435995331</v>
      </c>
      <c r="K212">
        <v>1.3488329819372282</v>
      </c>
      <c r="L212">
        <v>-1.8122403010161825</v>
      </c>
      <c r="M212">
        <v>-1.8122403010161889</v>
      </c>
      <c r="N212">
        <v>-1.8122403010161972</v>
      </c>
      <c r="O212">
        <v>1</v>
      </c>
      <c r="P212">
        <v>1</v>
      </c>
      <c r="Q212">
        <v>0.59999999999999964</v>
      </c>
      <c r="R212">
        <v>0.59999999999999964</v>
      </c>
      <c r="S212">
        <v>1.7064712706953316</v>
      </c>
      <c r="V212"/>
      <c r="W212"/>
    </row>
    <row r="213" spans="1:23" x14ac:dyDescent="0.3">
      <c r="A213" s="1">
        <v>39309</v>
      </c>
      <c r="B213">
        <v>0.85225684502280574</v>
      </c>
      <c r="C213">
        <v>2.0400156705150443</v>
      </c>
      <c r="D213">
        <v>-3.3333333333333215E-2</v>
      </c>
      <c r="E213" t="e">
        <v>#N/A</v>
      </c>
      <c r="F213">
        <v>0.76066666666666549</v>
      </c>
      <c r="G213">
        <v>0.95073576228237733</v>
      </c>
      <c r="H213">
        <v>0.95479620197159387</v>
      </c>
      <c r="I213">
        <v>3.0570138899279105</v>
      </c>
      <c r="J213">
        <v>0.23101650639415855</v>
      </c>
      <c r="K213">
        <v>0.75374667797158246</v>
      </c>
      <c r="L213">
        <v>-1.5542949087623517</v>
      </c>
      <c r="M213">
        <v>-1.3122159998738707</v>
      </c>
      <c r="N213">
        <v>-1.3156017188793012</v>
      </c>
      <c r="O213">
        <v>0.33333333333333393</v>
      </c>
      <c r="P213">
        <v>0.33333333333333393</v>
      </c>
      <c r="Q213">
        <v>0.33333333333333393</v>
      </c>
      <c r="R213">
        <v>0.19999999999999929</v>
      </c>
      <c r="S213">
        <v>1.4647720554823138</v>
      </c>
      <c r="V213"/>
      <c r="W213"/>
    </row>
    <row r="214" spans="1:23" x14ac:dyDescent="0.3">
      <c r="A214" s="1">
        <v>39401</v>
      </c>
      <c r="B214">
        <v>0.97695020403758448</v>
      </c>
      <c r="C214">
        <v>1.5861296315552762</v>
      </c>
      <c r="D214">
        <v>-0.12499999999999822</v>
      </c>
      <c r="E214" t="e">
        <v>#N/A</v>
      </c>
      <c r="F214">
        <v>0.49600000000000044</v>
      </c>
      <c r="G214">
        <v>0.75320883844461672</v>
      </c>
      <c r="H214">
        <v>0.99413982146106128</v>
      </c>
      <c r="I214">
        <v>2.105391799491704</v>
      </c>
      <c r="J214">
        <v>-0.12393142030010763</v>
      </c>
      <c r="K214">
        <v>1.639877364593012E-2</v>
      </c>
      <c r="L214">
        <v>-1.1010044548334097</v>
      </c>
      <c r="M214">
        <v>-1.1035452343445575</v>
      </c>
      <c r="N214">
        <v>-1.1154022053966064</v>
      </c>
      <c r="O214">
        <v>-6.666666666666643E-2</v>
      </c>
      <c r="P214">
        <v>-6.666666666666643E-2</v>
      </c>
      <c r="Q214">
        <v>-6.666666666666643E-2</v>
      </c>
      <c r="R214">
        <v>-6.666666666666643E-2</v>
      </c>
      <c r="S214">
        <v>1.4244599831982185</v>
      </c>
      <c r="V214"/>
      <c r="W214"/>
    </row>
    <row r="215" spans="1:23" x14ac:dyDescent="0.3">
      <c r="A215" s="1">
        <v>39493</v>
      </c>
      <c r="B215">
        <v>4.7925782701722382E-2</v>
      </c>
      <c r="C215">
        <v>5.7872893782457578E-3</v>
      </c>
      <c r="D215">
        <v>-0.34999999999999964</v>
      </c>
      <c r="E215" t="e">
        <v>#N/A</v>
      </c>
      <c r="F215">
        <v>9.8000000000000753E-2</v>
      </c>
      <c r="G215">
        <v>0.15662806693132419</v>
      </c>
      <c r="H215">
        <v>0.29207447983245816</v>
      </c>
      <c r="I215">
        <v>0.95942560894307505</v>
      </c>
      <c r="J215">
        <v>-1.7187019211805266</v>
      </c>
      <c r="K215">
        <v>-1.1582954710425284</v>
      </c>
      <c r="L215">
        <v>-1.6394683714670226</v>
      </c>
      <c r="M215">
        <v>-1.5654441453566652</v>
      </c>
      <c r="N215">
        <v>-1.551144010767157</v>
      </c>
      <c r="O215">
        <v>-0.26666666666666572</v>
      </c>
      <c r="P215">
        <v>-0.26666666666666572</v>
      </c>
      <c r="Q215">
        <v>-0.26666666666666572</v>
      </c>
      <c r="R215">
        <v>-0.26666666666666572</v>
      </c>
      <c r="S215">
        <v>1.5846003366498707</v>
      </c>
      <c r="V215"/>
      <c r="W215"/>
    </row>
    <row r="216" spans="1:23" x14ac:dyDescent="0.3">
      <c r="A216" s="1">
        <v>39583</v>
      </c>
      <c r="B216">
        <v>0.16831939102920307</v>
      </c>
      <c r="C216">
        <v>-0.34397286700821389</v>
      </c>
      <c r="D216">
        <v>-0.84166666666666679</v>
      </c>
      <c r="E216" t="e">
        <v>#N/A</v>
      </c>
      <c r="F216">
        <v>-0.56866666666666532</v>
      </c>
      <c r="G216">
        <v>-0.52176347411706925</v>
      </c>
      <c r="H216">
        <v>-0.48461635639327705</v>
      </c>
      <c r="I216">
        <v>-0.14770741481073557</v>
      </c>
      <c r="J216">
        <v>-2.2246809744454881</v>
      </c>
      <c r="K216">
        <v>-2.4233316060345604</v>
      </c>
      <c r="L216">
        <v>-1.7564978120610262</v>
      </c>
      <c r="M216">
        <v>-1.4231587493752604</v>
      </c>
      <c r="N216">
        <v>-1.4835349462365621</v>
      </c>
      <c r="O216">
        <v>-1.0666666666666664</v>
      </c>
      <c r="P216">
        <v>-1.0666666666666664</v>
      </c>
      <c r="Q216">
        <v>-1.0666666666666664</v>
      </c>
      <c r="R216">
        <v>-1.0666666666666664</v>
      </c>
      <c r="S216">
        <v>1.1531599206284824</v>
      </c>
      <c r="V216"/>
      <c r="W216"/>
    </row>
    <row r="217" spans="1:23" x14ac:dyDescent="0.3">
      <c r="A217" s="1">
        <v>39675</v>
      </c>
      <c r="B217">
        <v>-0.80159766243359687</v>
      </c>
      <c r="C217">
        <v>-1.6578212045250056</v>
      </c>
      <c r="D217">
        <v>-2</v>
      </c>
      <c r="E217" t="e">
        <v>#N/A</v>
      </c>
      <c r="F217">
        <v>-1.9019999999999992</v>
      </c>
      <c r="G217">
        <v>-1.9184519409814129</v>
      </c>
      <c r="H217">
        <v>-1.8980700587278061</v>
      </c>
      <c r="I217">
        <v>-1.6831217607928934</v>
      </c>
      <c r="J217">
        <v>-3.4760108820027362</v>
      </c>
      <c r="K217">
        <v>-3.6422704834176205</v>
      </c>
      <c r="L217">
        <v>-2.1768162393162336</v>
      </c>
      <c r="M217">
        <v>-2.2410857371794872</v>
      </c>
      <c r="N217">
        <v>-2.2402510683760655</v>
      </c>
      <c r="O217">
        <v>-2.3333333333333321</v>
      </c>
      <c r="P217">
        <v>-2.3333333333333321</v>
      </c>
      <c r="Q217">
        <v>-2.3333333333333321</v>
      </c>
      <c r="R217">
        <v>-2.5333333333333332</v>
      </c>
      <c r="S217">
        <v>0.2660298756808146</v>
      </c>
      <c r="V217"/>
      <c r="W217"/>
    </row>
    <row r="218" spans="1:23" x14ac:dyDescent="0.3">
      <c r="A218" s="1">
        <v>39767</v>
      </c>
      <c r="B218">
        <v>-3.373172795645861</v>
      </c>
      <c r="C218">
        <v>-4.2930160163523396</v>
      </c>
      <c r="D218">
        <v>-3.7333333333333343</v>
      </c>
      <c r="E218" t="e">
        <v>#N/A</v>
      </c>
      <c r="F218">
        <v>-3.6353333333333335</v>
      </c>
      <c r="G218">
        <v>-4.1930588727319194</v>
      </c>
      <c r="H218">
        <v>-4.1150058677729682</v>
      </c>
      <c r="I218">
        <v>-3.3631314506589884</v>
      </c>
      <c r="J218">
        <v>-5.9520132139943787</v>
      </c>
      <c r="K218">
        <v>-5.5520827631338392</v>
      </c>
      <c r="L218">
        <v>-3.6626690143184613</v>
      </c>
      <c r="M218">
        <v>-4.2805886847613008</v>
      </c>
      <c r="N218">
        <v>-4.2340452411665366</v>
      </c>
      <c r="O218">
        <v>-4.1333333333333329</v>
      </c>
      <c r="P218">
        <v>-4.1333333333333329</v>
      </c>
      <c r="Q218">
        <v>-4.1333333333333329</v>
      </c>
      <c r="R218">
        <v>-4.1333333333333329</v>
      </c>
      <c r="S218">
        <v>-0.94568775823120177</v>
      </c>
      <c r="V218"/>
      <c r="W218"/>
    </row>
    <row r="219" spans="1:23" x14ac:dyDescent="0.3">
      <c r="A219" s="1">
        <v>39859</v>
      </c>
      <c r="B219">
        <v>-4.8275045416876496</v>
      </c>
      <c r="C219">
        <v>-5.6419314765801492</v>
      </c>
      <c r="D219">
        <v>-6.533333333333335</v>
      </c>
      <c r="E219">
        <v>-6.7333333333333343</v>
      </c>
      <c r="F219">
        <v>-6.4373333333333349</v>
      </c>
      <c r="G219">
        <v>-6.9485304216930546</v>
      </c>
      <c r="H219">
        <v>-7.0287075662188352</v>
      </c>
      <c r="I219">
        <v>-5.5871723820941419</v>
      </c>
      <c r="J219">
        <v>-7.1544382371401456</v>
      </c>
      <c r="K219">
        <v>-7.6093688034794678</v>
      </c>
      <c r="L219">
        <v>-6.3114162953979731</v>
      </c>
      <c r="M219">
        <v>-6.2056739053390713</v>
      </c>
      <c r="N219">
        <v>-6.1494982606202901</v>
      </c>
      <c r="O219">
        <v>-6.5333333333333332</v>
      </c>
      <c r="P219">
        <v>-6.5333333333333332</v>
      </c>
      <c r="Q219">
        <v>-6.5333333333333332</v>
      </c>
      <c r="R219">
        <v>-6.5333333333333332</v>
      </c>
      <c r="S219">
        <v>-3.0190087471727196</v>
      </c>
      <c r="V219"/>
      <c r="W219"/>
    </row>
    <row r="220" spans="1:23" x14ac:dyDescent="0.3">
      <c r="A220" s="1">
        <v>39948</v>
      </c>
      <c r="B220">
        <v>-5.3243280176275247</v>
      </c>
      <c r="C220">
        <v>-6.0291695878993306</v>
      </c>
      <c r="D220">
        <v>-8.5999999999999979</v>
      </c>
      <c r="E220">
        <v>-8.7999999999999972</v>
      </c>
      <c r="F220">
        <v>-8.5079999999999973</v>
      </c>
      <c r="G220">
        <v>-8.5088404276276108</v>
      </c>
      <c r="H220">
        <v>-8.6063406041066326</v>
      </c>
      <c r="I220">
        <v>-7.0860640524489185</v>
      </c>
      <c r="J220">
        <v>-7.4081975889913876</v>
      </c>
      <c r="K220">
        <v>-8.7254185983882948</v>
      </c>
      <c r="L220">
        <v>-6.9028592930478894</v>
      </c>
      <c r="M220">
        <v>-6.9021371843582173</v>
      </c>
      <c r="N220">
        <v>-5.9560779926035572</v>
      </c>
      <c r="O220">
        <v>-8.9333333333333353</v>
      </c>
      <c r="P220">
        <v>-8.9333333333333353</v>
      </c>
      <c r="Q220">
        <v>-8.9333333333333353</v>
      </c>
      <c r="R220">
        <v>-8.9333333333333353</v>
      </c>
      <c r="S220">
        <v>-4.217577989719743</v>
      </c>
      <c r="V220"/>
      <c r="W220"/>
    </row>
    <row r="221" spans="1:23" x14ac:dyDescent="0.3">
      <c r="A221" s="1">
        <v>40040</v>
      </c>
      <c r="B221">
        <v>-5.294379850364912</v>
      </c>
      <c r="C221">
        <v>-6.0689859928492353</v>
      </c>
      <c r="D221">
        <v>-9.2666666666666693</v>
      </c>
      <c r="E221">
        <v>-9.3666666666666227</v>
      </c>
      <c r="F221">
        <v>-9.1786666666666701</v>
      </c>
      <c r="G221">
        <v>-8.871988890535583</v>
      </c>
      <c r="H221">
        <v>-8.7703794761259353</v>
      </c>
      <c r="I221">
        <v>-7.6556170762105999</v>
      </c>
      <c r="J221">
        <v>-7.4004049786948034</v>
      </c>
      <c r="K221">
        <v>-9.2395672918600553</v>
      </c>
      <c r="L221">
        <v>-5.589401175688657</v>
      </c>
      <c r="M221">
        <v>-5.7613338014867415</v>
      </c>
      <c r="N221">
        <v>-5.8868373637781648</v>
      </c>
      <c r="O221">
        <v>-9.6666666666666696</v>
      </c>
      <c r="P221">
        <v>-9.6666666666666696</v>
      </c>
      <c r="Q221">
        <v>-9.6666666666666696</v>
      </c>
      <c r="R221">
        <v>-9.6666666666666696</v>
      </c>
      <c r="S221">
        <v>-5.2093222590877843</v>
      </c>
      <c r="V221"/>
      <c r="W221"/>
    </row>
    <row r="222" spans="1:23" x14ac:dyDescent="0.3">
      <c r="A222" s="1">
        <v>40132</v>
      </c>
      <c r="B222">
        <v>-4.5645993948183037</v>
      </c>
      <c r="C222">
        <v>-5.5160540354407335</v>
      </c>
      <c r="D222">
        <v>-9.476666666666663</v>
      </c>
      <c r="E222">
        <v>-9.7000000000000437</v>
      </c>
      <c r="F222">
        <v>-9.7846666666666628</v>
      </c>
      <c r="G222">
        <v>-9.5164750468164314</v>
      </c>
      <c r="H222">
        <v>-9.2739532726902141</v>
      </c>
      <c r="I222">
        <v>-7.9996644449604624</v>
      </c>
      <c r="J222">
        <v>-6.9038528492961397</v>
      </c>
      <c r="K222">
        <v>-9.2151317166537225</v>
      </c>
      <c r="L222">
        <v>-6.0659073869113502</v>
      </c>
      <c r="M222">
        <v>-6.0223499589417671</v>
      </c>
      <c r="N222">
        <v>-6.1051804777035956</v>
      </c>
      <c r="O222">
        <v>-10.466666666666667</v>
      </c>
      <c r="P222">
        <v>-10.066666666666666</v>
      </c>
      <c r="Q222">
        <v>-10.066666666666666</v>
      </c>
      <c r="R222">
        <v>-10.066666666666666</v>
      </c>
      <c r="S222">
        <v>-6.2000058593733911</v>
      </c>
      <c r="V222"/>
      <c r="W222"/>
    </row>
    <row r="223" spans="1:23" x14ac:dyDescent="0.3">
      <c r="A223" s="1">
        <v>40224</v>
      </c>
      <c r="B223">
        <v>-4.4007138003544908</v>
      </c>
      <c r="C223">
        <v>-5.6689904543080161</v>
      </c>
      <c r="D223">
        <v>-8.8866666666666667</v>
      </c>
      <c r="E223">
        <v>-9.4555555555555681</v>
      </c>
      <c r="F223">
        <v>-9.592666666666668</v>
      </c>
      <c r="G223">
        <v>-9.2451373534435621</v>
      </c>
      <c r="H223">
        <v>-9.0136148367505395</v>
      </c>
      <c r="I223">
        <v>-7.8616594221266354</v>
      </c>
      <c r="J223">
        <v>-7.1720484257239248</v>
      </c>
      <c r="K223">
        <v>-9.1622257789253947</v>
      </c>
      <c r="L223">
        <v>-5.7343005476139624</v>
      </c>
      <c r="M223">
        <v>-5.7805277007325175</v>
      </c>
      <c r="N223">
        <v>-5.8488016499537707</v>
      </c>
      <c r="O223">
        <v>-9.3999999999999986</v>
      </c>
      <c r="P223">
        <v>-9.3999999999999986</v>
      </c>
      <c r="Q223">
        <v>-9.3999999999999986</v>
      </c>
      <c r="R223">
        <v>-9.3999999999999986</v>
      </c>
      <c r="S223">
        <v>-5.9943987334541049</v>
      </c>
      <c r="V223"/>
      <c r="W223"/>
    </row>
    <row r="224" spans="1:23" x14ac:dyDescent="0.3">
      <c r="A224" s="1">
        <v>40313</v>
      </c>
      <c r="B224">
        <v>-3.7841051457154413</v>
      </c>
      <c r="C224">
        <v>-5.3266166103968748</v>
      </c>
      <c r="D224">
        <v>-8.0966666666666658</v>
      </c>
      <c r="E224">
        <v>-8.9777777777777974</v>
      </c>
      <c r="F224">
        <v>-9.2026666666666657</v>
      </c>
      <c r="G224">
        <v>-9.0955158143733463</v>
      </c>
      <c r="H224">
        <v>-8.6873945827221863</v>
      </c>
      <c r="I224">
        <v>-7.6909810324982004</v>
      </c>
      <c r="J224">
        <v>-6.9172676160197817</v>
      </c>
      <c r="K224">
        <v>-8.9741967980291228</v>
      </c>
      <c r="L224">
        <v>-5.650327357509771</v>
      </c>
      <c r="M224">
        <v>-6.3422980801999271</v>
      </c>
      <c r="N224">
        <v>-6.3181585823014865</v>
      </c>
      <c r="O224">
        <v>-9.4000000000000021</v>
      </c>
      <c r="P224">
        <v>-9.4000000000000021</v>
      </c>
      <c r="Q224">
        <v>-9.4000000000000021</v>
      </c>
      <c r="R224">
        <v>-9.4000000000000021</v>
      </c>
      <c r="S224">
        <v>-5.6585095936423926</v>
      </c>
      <c r="V224"/>
      <c r="W224"/>
    </row>
    <row r="225" spans="1:23" x14ac:dyDescent="0.3">
      <c r="A225" s="1">
        <v>40405</v>
      </c>
      <c r="B225">
        <v>-3.3693259867600158</v>
      </c>
      <c r="C225">
        <v>-4.7239385035559653</v>
      </c>
      <c r="D225">
        <v>-7.3733333333333331</v>
      </c>
      <c r="E225">
        <v>-8.458333333333254</v>
      </c>
      <c r="F225">
        <v>-8.881333333333334</v>
      </c>
      <c r="G225">
        <v>-8.9079888905355826</v>
      </c>
      <c r="H225">
        <v>-8.5417060127853794</v>
      </c>
      <c r="I225">
        <v>-6.89364403872219</v>
      </c>
      <c r="J225">
        <v>-6.4268055638384629</v>
      </c>
      <c r="K225">
        <v>-8.3480483952844011</v>
      </c>
      <c r="L225">
        <v>-6.2092427821707927</v>
      </c>
      <c r="M225">
        <v>-6.0911264198718449</v>
      </c>
      <c r="N225">
        <v>-6.0833463001994561</v>
      </c>
      <c r="O225">
        <v>-9.1333333333333364</v>
      </c>
      <c r="P225">
        <v>-9.1333333333333364</v>
      </c>
      <c r="Q225">
        <v>-9.1333333333333364</v>
      </c>
      <c r="R225">
        <v>-9.1333333333333364</v>
      </c>
      <c r="S225">
        <v>-5.6616534986576568</v>
      </c>
      <c r="V225"/>
      <c r="W225"/>
    </row>
    <row r="226" spans="1:23" x14ac:dyDescent="0.3">
      <c r="A226" s="1">
        <v>40497</v>
      </c>
      <c r="B226">
        <v>-3.2040673532085591</v>
      </c>
      <c r="C226">
        <v>-4.402914554112999</v>
      </c>
      <c r="D226">
        <v>-7.3300000000000036</v>
      </c>
      <c r="E226">
        <v>-8.0583333333334171</v>
      </c>
      <c r="F226">
        <v>-8.9620000000000033</v>
      </c>
      <c r="G226">
        <v>-9.0417050448382401</v>
      </c>
      <c r="H226">
        <v>-8.7467992597867852</v>
      </c>
      <c r="I226">
        <v>-6.5792352978163535</v>
      </c>
      <c r="J226">
        <v>-5.9924791775655555</v>
      </c>
      <c r="K226">
        <v>-7.7840886382794938</v>
      </c>
      <c r="L226">
        <v>-5.7211494431020045</v>
      </c>
      <c r="M226">
        <v>-5.2424555982366785</v>
      </c>
      <c r="N226">
        <v>-5.1673305078739498</v>
      </c>
      <c r="O226">
        <v>-9.2666666666666657</v>
      </c>
      <c r="P226">
        <v>-8.8666666666666654</v>
      </c>
      <c r="Q226">
        <v>-8.8666666666666654</v>
      </c>
      <c r="R226">
        <v>-8.8666666666666654</v>
      </c>
      <c r="S226">
        <v>-6.0736936957852947</v>
      </c>
      <c r="V226"/>
      <c r="W226"/>
    </row>
    <row r="227" spans="1:23" x14ac:dyDescent="0.3">
      <c r="A227" s="1">
        <v>40589</v>
      </c>
      <c r="B227">
        <v>-3.7874493586142068</v>
      </c>
      <c r="C227">
        <v>-5.2547836162696484</v>
      </c>
      <c r="D227">
        <v>-6.2866666666666653</v>
      </c>
      <c r="E227">
        <v>-7.1</v>
      </c>
      <c r="F227">
        <v>-8.0466666666666669</v>
      </c>
      <c r="G227">
        <v>-8.2615973494871895</v>
      </c>
      <c r="H227">
        <v>-8.0120561042598943</v>
      </c>
      <c r="I227">
        <v>-6.316013755916007</v>
      </c>
      <c r="J227">
        <v>-6.7181335646641287</v>
      </c>
      <c r="K227">
        <v>-7.5126213260045347</v>
      </c>
      <c r="L227">
        <v>-5.2157169759421089</v>
      </c>
      <c r="M227">
        <v>-5.1938525775304498</v>
      </c>
      <c r="N227">
        <v>-5.1769253013407814</v>
      </c>
      <c r="O227">
        <v>-7.4</v>
      </c>
      <c r="P227">
        <v>-7.4</v>
      </c>
      <c r="Q227">
        <v>-7.4</v>
      </c>
      <c r="R227">
        <v>-7.4</v>
      </c>
      <c r="S227">
        <v>-5.7630240934219046</v>
      </c>
      <c r="V227"/>
      <c r="W227"/>
    </row>
    <row r="228" spans="1:23" x14ac:dyDescent="0.3">
      <c r="A228" s="1">
        <v>40678</v>
      </c>
      <c r="B228">
        <v>-3.5010362087934275</v>
      </c>
      <c r="C228">
        <v>-4.8493407205354844</v>
      </c>
      <c r="D228">
        <v>-6.2433333333333358</v>
      </c>
      <c r="E228">
        <v>-7.3333333333333339</v>
      </c>
      <c r="F228">
        <v>-8.1313333333333357</v>
      </c>
      <c r="G228">
        <v>-8.2795973494871902</v>
      </c>
      <c r="H228">
        <v>-8.0596798944423007</v>
      </c>
      <c r="I228">
        <v>-6.3599086608965312</v>
      </c>
      <c r="J228">
        <v>-6.2858676146906181</v>
      </c>
      <c r="K228">
        <v>-7.4098360903603897</v>
      </c>
      <c r="L228">
        <v>-5.3344491193938213</v>
      </c>
      <c r="M228">
        <v>-6.9164244900251255</v>
      </c>
      <c r="N228">
        <v>-6.8371028654059449</v>
      </c>
      <c r="O228">
        <v>-7.7999999999999989</v>
      </c>
      <c r="P228">
        <v>-7.7999999999999989</v>
      </c>
      <c r="Q228">
        <v>-7.7999999999999989</v>
      </c>
      <c r="R228">
        <v>-7.7999999999999989</v>
      </c>
      <c r="S228">
        <v>-5.7859049457892553</v>
      </c>
      <c r="V228"/>
      <c r="W228"/>
    </row>
    <row r="229" spans="1:23" x14ac:dyDescent="0.3">
      <c r="A229" s="1">
        <v>40770</v>
      </c>
      <c r="B229">
        <v>-3.8940950210637117</v>
      </c>
      <c r="C229">
        <v>-4.98153019088757</v>
      </c>
      <c r="D229">
        <v>-6</v>
      </c>
      <c r="E229">
        <v>-7.0400000000000293</v>
      </c>
      <c r="F229">
        <v>-8.0180000000000007</v>
      </c>
      <c r="G229">
        <v>-8.4193135037898461</v>
      </c>
      <c r="H229">
        <v>-8.0822141187015735</v>
      </c>
      <c r="I229">
        <v>-6.1449646136066143</v>
      </c>
      <c r="J229">
        <v>-6.2954558487402448</v>
      </c>
      <c r="K229">
        <v>-7.1129951399425746</v>
      </c>
      <c r="L229">
        <v>-6.7222722859078958</v>
      </c>
      <c r="M229">
        <v>-6.82705674427703</v>
      </c>
      <c r="N229">
        <v>-6.8703676537362641</v>
      </c>
      <c r="O229">
        <v>-7.7999999999999989</v>
      </c>
      <c r="P229">
        <v>-7.7999999999999989</v>
      </c>
      <c r="Q229">
        <v>-7.7999999999999989</v>
      </c>
      <c r="R229">
        <v>-7.7333333333333325</v>
      </c>
      <c r="S229">
        <v>-5.6761629868325798</v>
      </c>
      <c r="V229"/>
      <c r="W229"/>
    </row>
    <row r="230" spans="1:23" x14ac:dyDescent="0.3">
      <c r="A230" s="1">
        <v>40862</v>
      </c>
      <c r="B230">
        <v>-3.2023397703462559</v>
      </c>
      <c r="C230">
        <v>-4.1239345472179396</v>
      </c>
      <c r="D230">
        <v>-5.2666666666666657</v>
      </c>
      <c r="E230">
        <v>-6.0933333333333763</v>
      </c>
      <c r="F230">
        <v>-7.3086666666666655</v>
      </c>
      <c r="G230">
        <v>-7.7250165779738955</v>
      </c>
      <c r="H230">
        <v>-7.4406400994624358</v>
      </c>
      <c r="I230">
        <v>-5.2938025413378575</v>
      </c>
      <c r="J230">
        <v>-5.5365617517947827</v>
      </c>
      <c r="K230">
        <v>-6.4369787018269253</v>
      </c>
      <c r="L230">
        <v>-6.6962330647796149</v>
      </c>
      <c r="M230">
        <v>-5.4731655815590381</v>
      </c>
      <c r="N230">
        <v>-5.4795002639450994</v>
      </c>
      <c r="O230">
        <v>-7.0000000000000018</v>
      </c>
      <c r="P230">
        <v>-6.4000000000000021</v>
      </c>
      <c r="Q230">
        <v>-6.4000000000000021</v>
      </c>
      <c r="R230">
        <v>-6.4000000000000021</v>
      </c>
      <c r="S230">
        <v>-5.1045784492149835</v>
      </c>
      <c r="V230"/>
      <c r="W230"/>
    </row>
    <row r="231" spans="1:23" x14ac:dyDescent="0.3">
      <c r="A231" s="1">
        <v>40954</v>
      </c>
      <c r="B231">
        <v>-2.7925093632592977</v>
      </c>
      <c r="C231">
        <v>-3.3969342029738594</v>
      </c>
      <c r="D231">
        <v>-4.533333333333335</v>
      </c>
      <c r="E231">
        <v>-5.3333333333333375</v>
      </c>
      <c r="F231">
        <v>-6.6013333333333346</v>
      </c>
      <c r="G231">
        <v>-6.992814267390397</v>
      </c>
      <c r="H231">
        <v>-6.5868737658197141</v>
      </c>
      <c r="I231">
        <v>-4.3257776703169899</v>
      </c>
      <c r="J231">
        <v>-4.6941060848939369</v>
      </c>
      <c r="K231">
        <v>-5.283781813442026</v>
      </c>
      <c r="L231">
        <v>-5.3811062136044772</v>
      </c>
      <c r="M231">
        <v>-5.4609924108112606</v>
      </c>
      <c r="N231">
        <v>-5.4581893863478674</v>
      </c>
      <c r="O231">
        <v>-5.533333333333335</v>
      </c>
      <c r="P231">
        <v>-5.533333333333335</v>
      </c>
      <c r="Q231">
        <v>-5.533333333333335</v>
      </c>
      <c r="R231">
        <v>-5.533333333333335</v>
      </c>
      <c r="S231">
        <v>-5.1372691402210648</v>
      </c>
      <c r="V231"/>
      <c r="W231"/>
    </row>
    <row r="232" spans="1:23" x14ac:dyDescent="0.3">
      <c r="A232" s="1">
        <v>41044</v>
      </c>
      <c r="B232">
        <v>-2.7704499762122032</v>
      </c>
      <c r="C232">
        <v>-3.0868775501412244</v>
      </c>
      <c r="D232">
        <v>-4.3999999999999986</v>
      </c>
      <c r="E232">
        <v>-5.2000000000000011</v>
      </c>
      <c r="F232">
        <v>-6.4959999999999987</v>
      </c>
      <c r="G232">
        <v>-6.8212873435526351</v>
      </c>
      <c r="H232">
        <v>-6.5198566617361395</v>
      </c>
      <c r="I232">
        <v>-3.8550878453860697</v>
      </c>
      <c r="J232">
        <v>-4.4240237818759507</v>
      </c>
      <c r="K232">
        <v>-4.7842243139501424</v>
      </c>
      <c r="L232">
        <v>-5.5141335642591969</v>
      </c>
      <c r="M232">
        <v>-5.9020623920417838</v>
      </c>
      <c r="N232">
        <v>-6.0130555728982351</v>
      </c>
      <c r="O232">
        <v>-5.3333333333333321</v>
      </c>
      <c r="P232">
        <v>-5.3333333333333321</v>
      </c>
      <c r="Q232">
        <v>-5.6933333333333316</v>
      </c>
      <c r="R232">
        <v>-5.6933333333333316</v>
      </c>
      <c r="S232">
        <v>-4.9646384453104844</v>
      </c>
      <c r="V232"/>
      <c r="W232"/>
    </row>
    <row r="233" spans="1:23" x14ac:dyDescent="0.3">
      <c r="A233" s="1">
        <v>41136</v>
      </c>
      <c r="B233">
        <v>-3.0463732246669881</v>
      </c>
      <c r="C233">
        <v>-3.1855259971626859</v>
      </c>
      <c r="D233">
        <v>-4.0666666666666664</v>
      </c>
      <c r="E233">
        <v>-4.8666666666666689</v>
      </c>
      <c r="F233">
        <v>-6.1926666666666659</v>
      </c>
      <c r="G233">
        <v>-6.811381958785077</v>
      </c>
      <c r="H233">
        <v>-6.7217409505383534</v>
      </c>
      <c r="I233">
        <v>-3.6097805172976258</v>
      </c>
      <c r="J233">
        <v>-4.4122505837394286</v>
      </c>
      <c r="K233">
        <v>-4.6453291428397865</v>
      </c>
      <c r="L233">
        <v>-5.9290885978002468</v>
      </c>
      <c r="M233">
        <v>-5.7777869894434266</v>
      </c>
      <c r="N233">
        <v>-5.6783010003868881</v>
      </c>
      <c r="O233">
        <v>-5.4133333333333322</v>
      </c>
      <c r="P233">
        <v>-5.4133333333333322</v>
      </c>
      <c r="Q233">
        <v>-5.4133333333333322</v>
      </c>
      <c r="R233">
        <v>-5.3466666666666658</v>
      </c>
      <c r="S233">
        <v>-4.7864323940742821</v>
      </c>
      <c r="V233"/>
      <c r="W233"/>
    </row>
    <row r="234" spans="1:23" x14ac:dyDescent="0.3">
      <c r="A234" s="1">
        <v>41228</v>
      </c>
      <c r="B234">
        <v>-3.3546586040265192</v>
      </c>
      <c r="C234">
        <v>-3.3705711065848813</v>
      </c>
      <c r="D234">
        <v>-3.5999999999999996</v>
      </c>
      <c r="E234">
        <v>-4.4000000000000021</v>
      </c>
      <c r="F234">
        <v>-5.7579999999999991</v>
      </c>
      <c r="G234">
        <v>-6.4842334958771071</v>
      </c>
      <c r="H234">
        <v>-6.355470259395692</v>
      </c>
      <c r="I234">
        <v>-3.278201410860401</v>
      </c>
      <c r="J234">
        <v>-4.6366367455891044</v>
      </c>
      <c r="K234">
        <v>-4.2792786492800676</v>
      </c>
      <c r="L234">
        <v>-6.0923415674671419</v>
      </c>
      <c r="M234">
        <v>-5.8502350848649494</v>
      </c>
      <c r="N234">
        <v>-5.790946819805038</v>
      </c>
      <c r="O234">
        <v>-4.8666666666666654</v>
      </c>
      <c r="P234">
        <v>-4.8666666666666654</v>
      </c>
      <c r="Q234">
        <v>-4.6666666666666661</v>
      </c>
      <c r="R234">
        <v>-4.6666666666666661</v>
      </c>
      <c r="S234">
        <v>-4.2747696312953138</v>
      </c>
      <c r="V234"/>
      <c r="W234"/>
    </row>
    <row r="235" spans="1:23" x14ac:dyDescent="0.3">
      <c r="A235" s="1">
        <v>41320</v>
      </c>
      <c r="B235">
        <v>-2.8349589703615568</v>
      </c>
      <c r="C235">
        <v>-2.7124835448096003</v>
      </c>
      <c r="D235">
        <v>-3.4666666666666668</v>
      </c>
      <c r="E235">
        <v>-4.2666666666666693</v>
      </c>
      <c r="F235">
        <v>-5.658666666666667</v>
      </c>
      <c r="G235">
        <v>-6.3187065720393436</v>
      </c>
      <c r="H235">
        <v>-6.1840248079807196</v>
      </c>
      <c r="I235">
        <v>-3.2769444677107114</v>
      </c>
      <c r="J235">
        <v>-3.9925232227068008</v>
      </c>
      <c r="K235">
        <v>-4.1960923491392617</v>
      </c>
      <c r="L235">
        <v>-5.6201909547048805</v>
      </c>
      <c r="M235">
        <v>-5.6469603058569886</v>
      </c>
      <c r="N235">
        <v>-5.7876709978103964</v>
      </c>
      <c r="O235">
        <v>-4.4666666666666686</v>
      </c>
      <c r="P235">
        <v>-4.4666666666666686</v>
      </c>
      <c r="Q235">
        <v>-4.4666666666666686</v>
      </c>
      <c r="R235">
        <v>-4.4666666666666686</v>
      </c>
      <c r="S235">
        <v>-4.4999530507141543</v>
      </c>
      <c r="V235"/>
      <c r="W235"/>
    </row>
    <row r="236" spans="1:23" x14ac:dyDescent="0.3">
      <c r="A236" s="1">
        <v>41409</v>
      </c>
      <c r="B236">
        <v>-3.012384519208116</v>
      </c>
      <c r="C236">
        <v>-2.7549738749517942</v>
      </c>
      <c r="D236">
        <v>-3.0666666666666682</v>
      </c>
      <c r="E236">
        <v>-3.8666666666666707</v>
      </c>
      <c r="F236">
        <v>-5.294666666666668</v>
      </c>
      <c r="G236">
        <v>-6.1152742634340251</v>
      </c>
      <c r="H236">
        <v>-5.8486463779760793</v>
      </c>
      <c r="I236">
        <v>-3.0745956077244241</v>
      </c>
      <c r="J236">
        <v>-4.0665683877666909</v>
      </c>
      <c r="K236">
        <v>-4.0241388435556757</v>
      </c>
      <c r="L236">
        <v>-5.8116246017506761</v>
      </c>
      <c r="M236">
        <v>-5.6172132752274839</v>
      </c>
      <c r="N236">
        <v>-5.625037879700554</v>
      </c>
      <c r="O236">
        <v>-4.1333333333333329</v>
      </c>
      <c r="P236">
        <v>-4.1333333333333329</v>
      </c>
      <c r="Q236">
        <v>-4.1333333333333329</v>
      </c>
      <c r="R236">
        <v>-4.1333333333333329</v>
      </c>
      <c r="S236">
        <v>-4.3243946369837971</v>
      </c>
      <c r="V236"/>
      <c r="W236"/>
    </row>
    <row r="237" spans="1:23" x14ac:dyDescent="0.3">
      <c r="A237" s="1">
        <v>41501</v>
      </c>
      <c r="B237">
        <v>-2.6286877402369142</v>
      </c>
      <c r="C237">
        <v>-2.1674897636372172</v>
      </c>
      <c r="D237">
        <v>-2.4666666666666668</v>
      </c>
      <c r="E237">
        <v>-3.3999999999999986</v>
      </c>
      <c r="F237">
        <v>-4.7306666666666661</v>
      </c>
      <c r="G237">
        <v>-5.6724096462233931</v>
      </c>
      <c r="H237">
        <v>-5.2604371597402908</v>
      </c>
      <c r="I237">
        <v>-2.6637769375640943</v>
      </c>
      <c r="J237">
        <v>-3.3395200286115347</v>
      </c>
      <c r="K237">
        <v>-3.5229363311950426</v>
      </c>
      <c r="L237">
        <v>-5.384704651528252</v>
      </c>
      <c r="M237">
        <v>-5.2115339917116108</v>
      </c>
      <c r="N237">
        <v>-5.0898950853352209</v>
      </c>
      <c r="O237">
        <v>-3.5999999999999996</v>
      </c>
      <c r="P237">
        <v>-3.5999999999999996</v>
      </c>
      <c r="Q237">
        <v>-3.5999999999999996</v>
      </c>
      <c r="R237">
        <v>-3.4666666666666668</v>
      </c>
      <c r="S237">
        <v>-4.0152599684288077</v>
      </c>
      <c r="V237"/>
      <c r="W237"/>
    </row>
    <row r="238" spans="1:23" x14ac:dyDescent="0.3">
      <c r="A238" s="1">
        <v>41593</v>
      </c>
      <c r="B238">
        <v>-2.231869988396268</v>
      </c>
      <c r="C238">
        <v>-1.4991315996154342</v>
      </c>
      <c r="D238">
        <v>-2.1166666666666671</v>
      </c>
      <c r="E238">
        <v>-2.8666666666666671</v>
      </c>
      <c r="F238">
        <v>-4.1686666666666667</v>
      </c>
      <c r="G238">
        <v>-5.2714504137803138</v>
      </c>
      <c r="H238">
        <v>-4.5886910392118132</v>
      </c>
      <c r="I238">
        <v>-2.1525130298540383</v>
      </c>
      <c r="J238">
        <v>-2.595130355720896</v>
      </c>
      <c r="K238">
        <v>-3.0237808536525979</v>
      </c>
      <c r="L238">
        <v>-4.7671871106350565</v>
      </c>
      <c r="M238">
        <v>-4.0186746987951825</v>
      </c>
      <c r="N238">
        <v>-3.9620481927710887</v>
      </c>
      <c r="O238">
        <v>-2.9333333333333318</v>
      </c>
      <c r="P238">
        <v>-2.9333333333333318</v>
      </c>
      <c r="Q238">
        <v>-2.9333333333333318</v>
      </c>
      <c r="R238">
        <v>-2.9333333333333318</v>
      </c>
      <c r="S238">
        <v>-4.2452898512464685</v>
      </c>
      <c r="V238"/>
      <c r="W238"/>
    </row>
    <row r="239" spans="1:23" x14ac:dyDescent="0.3">
      <c r="A239" s="1">
        <v>41685</v>
      </c>
      <c r="B239">
        <v>-3.0261000134522651</v>
      </c>
      <c r="C239">
        <v>-2.2329764625480379</v>
      </c>
      <c r="D239">
        <v>-1.8333333333333339</v>
      </c>
      <c r="E239">
        <v>-2.4666666666666668</v>
      </c>
      <c r="F239">
        <v>-3.6753333333333345</v>
      </c>
      <c r="G239">
        <v>-4.5532481031968119</v>
      </c>
      <c r="H239">
        <v>-4.0626166672007811</v>
      </c>
      <c r="I239">
        <v>-1.8876338613664583</v>
      </c>
      <c r="J239">
        <v>-3.3431026353902293</v>
      </c>
      <c r="K239">
        <v>-2.951141756837286</v>
      </c>
      <c r="L239">
        <v>-4.3429750578863286</v>
      </c>
      <c r="M239">
        <v>-4.6051131932863782</v>
      </c>
      <c r="N239">
        <v>-5.0772017803798173</v>
      </c>
      <c r="O239">
        <v>-2.3333333333333339</v>
      </c>
      <c r="P239">
        <v>-2.3333333333333339</v>
      </c>
      <c r="Q239">
        <v>-2.3333333333333339</v>
      </c>
      <c r="R239">
        <v>-2.3333333333333339</v>
      </c>
      <c r="S239">
        <v>-3.6172489941559718</v>
      </c>
      <c r="V239"/>
      <c r="W239"/>
    </row>
    <row r="240" spans="1:23" x14ac:dyDescent="0.3">
      <c r="A240" s="1">
        <v>41774</v>
      </c>
      <c r="B240">
        <v>-2.2386258029828809</v>
      </c>
      <c r="C240">
        <v>-1.2546395807319319</v>
      </c>
      <c r="D240">
        <v>-1.1500000000000004</v>
      </c>
      <c r="E240">
        <v>-1.6666666666666661</v>
      </c>
      <c r="F240">
        <v>-2.7840000000000007</v>
      </c>
      <c r="G240">
        <v>-4.0764781012186306</v>
      </c>
      <c r="H240">
        <v>-3.7443125528727346</v>
      </c>
      <c r="I240">
        <v>-1.0310533995275275</v>
      </c>
      <c r="J240">
        <v>-2.4227264347674233</v>
      </c>
      <c r="K240">
        <v>-2.251900345345204</v>
      </c>
      <c r="L240">
        <v>-4.56489484718018</v>
      </c>
      <c r="M240">
        <v>-4.0263301590730443</v>
      </c>
      <c r="N240">
        <v>-3.9297222372234502</v>
      </c>
      <c r="O240">
        <v>-1.4666666666666668</v>
      </c>
      <c r="P240">
        <v>-1.4666666666666668</v>
      </c>
      <c r="Q240">
        <v>-1.4666666666666668</v>
      </c>
      <c r="R240">
        <v>-1.4666666666666668</v>
      </c>
      <c r="S240">
        <v>-3.2589456509822838</v>
      </c>
      <c r="V240"/>
      <c r="W240"/>
    </row>
    <row r="241" spans="1:23" x14ac:dyDescent="0.3">
      <c r="A241" s="1">
        <v>41866</v>
      </c>
      <c r="B241">
        <v>-1.5290935457153101</v>
      </c>
      <c r="C241">
        <v>-0.26823259448917852</v>
      </c>
      <c r="D241">
        <v>-1.1333333333333346</v>
      </c>
      <c r="E241">
        <v>-1.4333333333333371</v>
      </c>
      <c r="F241">
        <v>-2.5573333333333341</v>
      </c>
      <c r="G241">
        <v>-3.7972350230782048</v>
      </c>
      <c r="H241">
        <v>-3.4793562377080138</v>
      </c>
      <c r="I241">
        <v>-0.56858881312558651</v>
      </c>
      <c r="J241">
        <v>-1.5268519236281646</v>
      </c>
      <c r="K241">
        <v>-1.7257116925852696</v>
      </c>
      <c r="L241">
        <v>-3.4891989602318541</v>
      </c>
      <c r="M241">
        <v>-3.4085272939137687</v>
      </c>
      <c r="N241">
        <v>-3.1605366159729877</v>
      </c>
      <c r="O241">
        <v>-1.1333333333333346</v>
      </c>
      <c r="P241">
        <v>-1.1333333333333346</v>
      </c>
      <c r="Q241">
        <v>-1.1333333333333346</v>
      </c>
      <c r="R241">
        <v>-1.1333333333333346</v>
      </c>
      <c r="S241">
        <v>-2.9690067546254824</v>
      </c>
      <c r="V241"/>
      <c r="W241"/>
    </row>
    <row r="242" spans="1:23" x14ac:dyDescent="0.3">
      <c r="A242" s="1">
        <v>41958</v>
      </c>
      <c r="B242">
        <v>-1.5175311634739077</v>
      </c>
      <c r="C242">
        <v>-6.8576770521682234E-2</v>
      </c>
      <c r="D242">
        <v>-0.65000000000000036</v>
      </c>
      <c r="E242">
        <v>-0.70000000000000284</v>
      </c>
      <c r="F242">
        <v>-1.8659999999999997</v>
      </c>
      <c r="G242">
        <v>-3.1608434820298084</v>
      </c>
      <c r="H242">
        <v>-3.0150595109380638</v>
      </c>
      <c r="I242">
        <v>0.20787641590734829</v>
      </c>
      <c r="J242">
        <v>-1.3767156153856113</v>
      </c>
      <c r="K242">
        <v>-1.064853553891778</v>
      </c>
      <c r="L242">
        <v>-1.8615005114012373</v>
      </c>
      <c r="M242">
        <v>-1.9691955959328515</v>
      </c>
      <c r="N242">
        <v>-1.9631791107634875</v>
      </c>
      <c r="O242">
        <v>-0.40000000000000036</v>
      </c>
      <c r="P242">
        <v>-0.59999999999999964</v>
      </c>
      <c r="Q242">
        <v>-0.59999999999999964</v>
      </c>
      <c r="R242">
        <v>-0.59999999999999964</v>
      </c>
      <c r="S242">
        <v>-2.419966768433909</v>
      </c>
      <c r="V242"/>
      <c r="W242"/>
    </row>
    <row r="243" spans="1:23" x14ac:dyDescent="0.3">
      <c r="A243" s="1">
        <v>42050</v>
      </c>
      <c r="B243">
        <v>-1.1261896576237995</v>
      </c>
      <c r="C243">
        <v>0.51306790373891697</v>
      </c>
      <c r="D243">
        <v>-0.56666666666666821</v>
      </c>
      <c r="E243">
        <v>-0.70000000000000284</v>
      </c>
      <c r="F243">
        <v>-1.5746666666666673</v>
      </c>
      <c r="G243">
        <v>-2.7638842495867291</v>
      </c>
      <c r="H243">
        <v>-2.562226311333252</v>
      </c>
      <c r="I243">
        <v>0.67612503827996306</v>
      </c>
      <c r="J243">
        <v>-0.95525861014988145</v>
      </c>
      <c r="K243">
        <v>-0.71814883360381465</v>
      </c>
      <c r="L243">
        <v>-2.3062128138912108</v>
      </c>
      <c r="M243">
        <v>-2.5500757952509652</v>
      </c>
      <c r="N243">
        <v>-2.4086712163789641</v>
      </c>
      <c r="O243">
        <v>-0.3533333333333335</v>
      </c>
      <c r="P243">
        <v>-0.3533333333333335</v>
      </c>
      <c r="Q243">
        <v>-0.3533333333333335</v>
      </c>
      <c r="R243">
        <v>-0.3533333333333335</v>
      </c>
      <c r="S243">
        <v>-2.4121167763287303</v>
      </c>
      <c r="V243"/>
      <c r="W243"/>
    </row>
    <row r="244" spans="1:23" x14ac:dyDescent="0.3">
      <c r="A244" s="1">
        <v>42139</v>
      </c>
      <c r="B244">
        <v>-1.0146905914455207</v>
      </c>
      <c r="C244">
        <v>0.78376575799280956</v>
      </c>
      <c r="D244">
        <v>-0.61666666666666714</v>
      </c>
      <c r="E244">
        <v>-0.66666666666666785</v>
      </c>
      <c r="F244">
        <v>-1.4166666666666679</v>
      </c>
      <c r="G244">
        <v>-2.4866411714463119</v>
      </c>
      <c r="H244">
        <v>-2.1855130775721561</v>
      </c>
      <c r="I244">
        <v>0.97271120026188029</v>
      </c>
      <c r="J244">
        <v>-0.57909303524905864</v>
      </c>
      <c r="K244">
        <v>-0.25143596938481494</v>
      </c>
      <c r="L244">
        <v>-2.2657366445541429</v>
      </c>
      <c r="M244">
        <v>-3.1377016691291177</v>
      </c>
      <c r="N244">
        <v>-3.0825189431024453</v>
      </c>
      <c r="O244">
        <v>-3.9999999999999147E-2</v>
      </c>
      <c r="P244">
        <v>-3.9999999999999147E-2</v>
      </c>
      <c r="Q244">
        <v>-0.67999999999999972</v>
      </c>
      <c r="R244">
        <v>-0.67999999999999972</v>
      </c>
      <c r="S244">
        <v>-2.0727628256226183</v>
      </c>
      <c r="V244"/>
      <c r="W244"/>
    </row>
    <row r="245" spans="1:23" x14ac:dyDescent="0.3">
      <c r="A245" s="1">
        <v>42231</v>
      </c>
      <c r="B245">
        <v>-1.1205655777405761</v>
      </c>
      <c r="C245">
        <v>0.67938986177698901</v>
      </c>
      <c r="D245">
        <v>-0.20000000000000107</v>
      </c>
      <c r="E245">
        <v>-6.6666666666668206E-2</v>
      </c>
      <c r="F245">
        <v>-0.79200000000000159</v>
      </c>
      <c r="G245">
        <v>-1.8502496303979135</v>
      </c>
      <c r="H245">
        <v>-1.4726716564723588</v>
      </c>
      <c r="I245">
        <v>1.3013294097643584</v>
      </c>
      <c r="J245">
        <v>-0.68036558204353825</v>
      </c>
      <c r="K245">
        <v>-9.459788428570981E-2</v>
      </c>
      <c r="L245">
        <v>-3.1447729890999279</v>
      </c>
      <c r="M245">
        <v>-3.0053466457921054</v>
      </c>
      <c r="N245">
        <v>-3.0277966502230229</v>
      </c>
      <c r="O245">
        <v>-0.21333333333333293</v>
      </c>
      <c r="P245">
        <v>-0.21333333333333293</v>
      </c>
      <c r="Q245">
        <v>-0.21333333333333293</v>
      </c>
      <c r="R245">
        <v>-0.21333333333333293</v>
      </c>
      <c r="S245">
        <v>-2.1360892530215096</v>
      </c>
      <c r="V245"/>
      <c r="W245"/>
    </row>
    <row r="246" spans="1:23" x14ac:dyDescent="0.3">
      <c r="A246" s="1">
        <v>42323</v>
      </c>
      <c r="B246">
        <v>-1.4417586304490593</v>
      </c>
      <c r="C246">
        <v>0.34031875606449197</v>
      </c>
      <c r="D246">
        <v>-0.16666666666666607</v>
      </c>
      <c r="E246">
        <v>-0.16666666666666607</v>
      </c>
      <c r="F246">
        <v>-0.6986666666666661</v>
      </c>
      <c r="G246">
        <v>-1.5710065522574921</v>
      </c>
      <c r="H246">
        <v>-1.2174301473350133</v>
      </c>
      <c r="I246">
        <v>1.2054630616109812</v>
      </c>
      <c r="J246">
        <v>-1.0218683716918091</v>
      </c>
      <c r="K246">
        <v>-0.32621702784008022</v>
      </c>
      <c r="L246">
        <v>-2.183315188615826</v>
      </c>
      <c r="M246">
        <v>-2.1071668659611094</v>
      </c>
      <c r="N246">
        <v>-2.014956006496408</v>
      </c>
      <c r="O246">
        <v>9.9999999999999645E-2</v>
      </c>
      <c r="P246">
        <v>-0.27999999999999936</v>
      </c>
      <c r="Q246">
        <v>-0.27999999999999936</v>
      </c>
      <c r="R246">
        <v>-0.27999999999999936</v>
      </c>
      <c r="S246">
        <v>-1.8043464363181698</v>
      </c>
      <c r="V246"/>
      <c r="W246"/>
    </row>
    <row r="247" spans="1:23" x14ac:dyDescent="0.3">
      <c r="A247" s="1">
        <v>42415</v>
      </c>
      <c r="B247">
        <v>-1.3776449957890291</v>
      </c>
      <c r="C247">
        <v>0.41944593301086947</v>
      </c>
      <c r="D247">
        <v>1.7763568394002505E-15</v>
      </c>
      <c r="E247">
        <v>-6.666666666666643E-2</v>
      </c>
      <c r="F247">
        <v>-0.47199999999999953</v>
      </c>
      <c r="G247">
        <v>-1.3715742436521758</v>
      </c>
      <c r="H247">
        <v>-1.0618421304740016</v>
      </c>
      <c r="I247">
        <v>1.3298894035192443</v>
      </c>
      <c r="J247">
        <v>-0.88403547904765423</v>
      </c>
      <c r="K247">
        <v>-0.18871718425314121</v>
      </c>
      <c r="L247">
        <v>-2.2579517236883433</v>
      </c>
      <c r="M247">
        <v>-2.1844645809751397</v>
      </c>
      <c r="N247">
        <v>-2.1282054321221779</v>
      </c>
      <c r="O247">
        <v>-0.16666666666666785</v>
      </c>
      <c r="P247">
        <v>-0.16666666666666785</v>
      </c>
      <c r="Q247">
        <v>-0.16666666666666785</v>
      </c>
      <c r="R247">
        <v>-0.16666666666666785</v>
      </c>
      <c r="S247">
        <v>-1.0804426895730899</v>
      </c>
      <c r="V247"/>
      <c r="W247"/>
    </row>
    <row r="248" spans="1:23" x14ac:dyDescent="0.3">
      <c r="A248" s="1">
        <v>42505</v>
      </c>
      <c r="B248">
        <v>-1.5644463002254998</v>
      </c>
      <c r="C248">
        <v>0.23909046816622545</v>
      </c>
      <c r="D248">
        <v>-0.16666666666666607</v>
      </c>
      <c r="E248">
        <v>-0.16666666666666607</v>
      </c>
      <c r="F248">
        <v>-0.57866666666666511</v>
      </c>
      <c r="G248">
        <v>-1.4913850131872821</v>
      </c>
      <c r="H248">
        <v>-1.1377764572421896</v>
      </c>
      <c r="I248">
        <v>0.96202018069431539</v>
      </c>
      <c r="J248">
        <v>-0.78630738846637627</v>
      </c>
      <c r="K248">
        <v>-0.38613584936128831</v>
      </c>
      <c r="L248">
        <v>-2.3944836747038356</v>
      </c>
      <c r="M248">
        <v>-1.9330701671322406</v>
      </c>
      <c r="N248">
        <v>-1.8562745608635838</v>
      </c>
      <c r="O248">
        <v>-5.3333333333332789E-2</v>
      </c>
      <c r="P248">
        <v>-5.3333333333332789E-2</v>
      </c>
      <c r="Q248">
        <v>-0.25333333333333208</v>
      </c>
      <c r="R248">
        <v>-0.25333333333333208</v>
      </c>
      <c r="S248">
        <v>-1.1565292090703849</v>
      </c>
      <c r="V248"/>
      <c r="W248"/>
    </row>
    <row r="249" spans="1:23" x14ac:dyDescent="0.3">
      <c r="A249" s="1">
        <v>42597</v>
      </c>
      <c r="B249">
        <v>-1.3655496026310556</v>
      </c>
      <c r="C249">
        <v>0.42481605831197</v>
      </c>
      <c r="D249">
        <v>-0.19999999999999929</v>
      </c>
      <c r="E249">
        <v>-9.9999999999999645E-2</v>
      </c>
      <c r="F249">
        <v>-0.54799999999999827</v>
      </c>
      <c r="G249">
        <v>-1.3677634741170688</v>
      </c>
      <c r="H249">
        <v>-1.0689164619961402</v>
      </c>
      <c r="I249">
        <v>0.82214665628640304</v>
      </c>
      <c r="J249">
        <v>-0.66393802938624613</v>
      </c>
      <c r="K249">
        <v>-0.5644213675942602</v>
      </c>
      <c r="L249">
        <v>-1.5268821008071338</v>
      </c>
      <c r="M249">
        <v>-1.4655240520956749</v>
      </c>
      <c r="N249">
        <v>-1.3803939602973709</v>
      </c>
      <c r="O249">
        <v>-0.38666666666666671</v>
      </c>
      <c r="P249">
        <v>-0.38666666666666671</v>
      </c>
      <c r="Q249">
        <v>-0.38666666666666671</v>
      </c>
      <c r="R249">
        <v>-0.32000000000000028</v>
      </c>
      <c r="S249">
        <v>-0.96340835250700252</v>
      </c>
      <c r="V249"/>
      <c r="W249"/>
    </row>
    <row r="250" spans="1:23" x14ac:dyDescent="0.3">
      <c r="A250" s="1">
        <v>42689</v>
      </c>
      <c r="B250">
        <v>-1.3134178867799613</v>
      </c>
      <c r="C250">
        <v>0.61415157567795053</v>
      </c>
      <c r="D250">
        <v>-8.3333333333333925E-2</v>
      </c>
      <c r="E250">
        <v>0.16666666666666607</v>
      </c>
      <c r="F250">
        <v>-0.31733333333333391</v>
      </c>
      <c r="G250">
        <v>-1.1244257807442017</v>
      </c>
      <c r="H250">
        <v>-0.79685146029821519</v>
      </c>
      <c r="I250">
        <v>1.21642999371036</v>
      </c>
      <c r="J250">
        <v>-0.51763863596297899</v>
      </c>
      <c r="K250">
        <v>-0.40257739491836375</v>
      </c>
      <c r="L250">
        <v>-0.92013985106923635</v>
      </c>
      <c r="M250">
        <v>-0.92459126579367545</v>
      </c>
      <c r="N250">
        <v>-0.87007175326781072</v>
      </c>
      <c r="O250">
        <v>8.0000000000001847E-2</v>
      </c>
      <c r="P250">
        <v>8.0000000000001847E-2</v>
      </c>
      <c r="Q250">
        <v>8.0000000000001847E-2</v>
      </c>
      <c r="R250">
        <v>8.0000000000001847E-2</v>
      </c>
      <c r="S250">
        <v>-1.0396182068357547</v>
      </c>
      <c r="V250"/>
      <c r="W250"/>
    </row>
    <row r="251" spans="1:23" x14ac:dyDescent="0.3">
      <c r="A251" s="1">
        <v>42781</v>
      </c>
      <c r="B251">
        <v>-1.3249965374150039</v>
      </c>
      <c r="C251">
        <v>0.50900345673788128</v>
      </c>
      <c r="D251">
        <v>0.16666666666666607</v>
      </c>
      <c r="E251">
        <v>0.56666666666666465</v>
      </c>
      <c r="F251">
        <v>4.666666666666508E-2</v>
      </c>
      <c r="G251">
        <v>-0.6815611635335701</v>
      </c>
      <c r="H251">
        <v>-0.44325631917002989</v>
      </c>
      <c r="I251">
        <v>1.3468189329479596</v>
      </c>
      <c r="J251">
        <v>-0.55566328139159338</v>
      </c>
      <c r="K251">
        <v>-0.24712085106227377</v>
      </c>
      <c r="L251">
        <v>-1.0855454801728983</v>
      </c>
      <c r="M251">
        <v>-0.97267313474910011</v>
      </c>
      <c r="N251">
        <v>-0.70270477042407009</v>
      </c>
      <c r="O251">
        <v>0.1466666666666665</v>
      </c>
      <c r="P251">
        <v>0.1466666666666665</v>
      </c>
      <c r="Q251">
        <v>0.1466666666666665</v>
      </c>
      <c r="R251">
        <v>0.1466666666666665</v>
      </c>
      <c r="S251">
        <v>-0.32014194710211541</v>
      </c>
      <c r="V251"/>
      <c r="W251"/>
    </row>
    <row r="252" spans="1:23" x14ac:dyDescent="0.3">
      <c r="A252" s="1">
        <v>42870</v>
      </c>
      <c r="B252">
        <v>-1.2629862721367029</v>
      </c>
      <c r="C252">
        <v>0.53816794762685416</v>
      </c>
      <c r="D252">
        <v>0.41666666666666607</v>
      </c>
      <c r="E252">
        <v>0.69999999999999929</v>
      </c>
      <c r="F252">
        <v>0.41466666666666541</v>
      </c>
      <c r="G252">
        <v>-0.15488577678783097</v>
      </c>
      <c r="H252">
        <v>0.17876468847815921</v>
      </c>
      <c r="I252">
        <v>1.6399147897647666</v>
      </c>
      <c r="J252">
        <v>-0.60288598728474885</v>
      </c>
      <c r="K252">
        <v>-0.22043919160824288</v>
      </c>
      <c r="L252">
        <v>-0.52412847312407995</v>
      </c>
      <c r="M252">
        <v>-0.41116583843416227</v>
      </c>
      <c r="N252">
        <v>-0.40501976352299335</v>
      </c>
      <c r="O252">
        <v>0.74666666666666792</v>
      </c>
      <c r="P252">
        <v>0.74666666666666792</v>
      </c>
      <c r="Q252">
        <v>0.74666666666666792</v>
      </c>
      <c r="R252">
        <v>0.74666666666666792</v>
      </c>
      <c r="S252">
        <v>-6.3386169712984497E-2</v>
      </c>
      <c r="V252"/>
      <c r="W252"/>
    </row>
    <row r="253" spans="1:23" x14ac:dyDescent="0.3">
      <c r="A253" s="1">
        <v>42962</v>
      </c>
      <c r="B253">
        <v>-0.97687325977435335</v>
      </c>
      <c r="C253">
        <v>0.88335757803007731</v>
      </c>
      <c r="D253">
        <v>0.33333333333333393</v>
      </c>
      <c r="E253">
        <v>0.63333333333333464</v>
      </c>
      <c r="F253">
        <v>0.45133333333333425</v>
      </c>
      <c r="G253">
        <v>-0.10507500725272675</v>
      </c>
      <c r="H253">
        <v>0.16192745373624431</v>
      </c>
      <c r="I253">
        <v>1.7425886383016138</v>
      </c>
      <c r="J253">
        <v>-0.30302777213038207</v>
      </c>
      <c r="K253">
        <v>-0.27985632986127129</v>
      </c>
      <c r="L253">
        <v>-6.3287337136358257E-2</v>
      </c>
      <c r="M253">
        <v>1.1195076273351347E-2</v>
      </c>
      <c r="N253">
        <v>-2.2816248658163563E-2</v>
      </c>
      <c r="O253">
        <v>0.88000000000000078</v>
      </c>
      <c r="P253">
        <v>0.88000000000000078</v>
      </c>
      <c r="Q253">
        <v>0.88000000000000078</v>
      </c>
      <c r="R253">
        <v>0.88000000000000078</v>
      </c>
      <c r="S253">
        <v>0.1953922131133794</v>
      </c>
      <c r="V253"/>
      <c r="W253"/>
    </row>
    <row r="254" spans="1:23" x14ac:dyDescent="0.3">
      <c r="A254" s="1">
        <v>43054</v>
      </c>
      <c r="B254">
        <v>-0.35894602654701729</v>
      </c>
      <c r="C254">
        <v>1.4276960131211212</v>
      </c>
      <c r="D254">
        <v>0.56666666666666643</v>
      </c>
      <c r="E254">
        <v>0.83333333333333393</v>
      </c>
      <c r="F254">
        <v>0.75666666666666593</v>
      </c>
      <c r="G254">
        <v>0.34578960995790525</v>
      </c>
      <c r="H254">
        <v>0.80710634363144096</v>
      </c>
      <c r="I254">
        <v>2.0406268396911198</v>
      </c>
      <c r="J254">
        <v>0.17677627777414218</v>
      </c>
      <c r="K254">
        <v>-1.9047347385722446E-2</v>
      </c>
      <c r="L254">
        <v>0.20762243381179304</v>
      </c>
      <c r="M254">
        <v>0.20317842275418033</v>
      </c>
      <c r="N254">
        <v>0.28901281387350802</v>
      </c>
      <c r="O254">
        <v>1.2800000000000011</v>
      </c>
      <c r="P254">
        <v>1.2800000000000011</v>
      </c>
      <c r="Q254">
        <v>1.2800000000000011</v>
      </c>
      <c r="R254">
        <v>1.2800000000000011</v>
      </c>
      <c r="S254">
        <v>-1.2958485542370113E-2</v>
      </c>
      <c r="V254"/>
      <c r="W254"/>
    </row>
    <row r="255" spans="1:23" x14ac:dyDescent="0.3">
      <c r="A255" s="1">
        <v>43146</v>
      </c>
      <c r="B255">
        <v>-5.4149447669538255E-2</v>
      </c>
      <c r="C255">
        <v>1.6175077214051203</v>
      </c>
      <c r="D255">
        <v>0.73333333333333428</v>
      </c>
      <c r="E255">
        <v>0.96666666666666679</v>
      </c>
      <c r="F255">
        <v>0.99533333333333296</v>
      </c>
      <c r="G255">
        <v>0.35769499472545907</v>
      </c>
      <c r="H255">
        <v>0.89964234659581077</v>
      </c>
      <c r="I255">
        <v>2.2279576260309408</v>
      </c>
      <c r="J255">
        <v>0.42781557974778306</v>
      </c>
      <c r="K255">
        <v>0.27399668184255788</v>
      </c>
      <c r="L255">
        <v>-0.14685206244184559</v>
      </c>
      <c r="M255">
        <v>-0.18190381014738791</v>
      </c>
      <c r="N255">
        <v>-0.22712705468831967</v>
      </c>
      <c r="O255">
        <v>1.0400000000000009</v>
      </c>
      <c r="P255">
        <v>1.0400000000000009</v>
      </c>
      <c r="Q255">
        <v>1.0400000000000009</v>
      </c>
      <c r="R255">
        <v>1.0400000000000009</v>
      </c>
      <c r="S255">
        <v>0.44115897107782587</v>
      </c>
      <c r="V255"/>
      <c r="W255"/>
    </row>
    <row r="256" spans="1:23" x14ac:dyDescent="0.3">
      <c r="A256" s="1">
        <v>43235</v>
      </c>
      <c r="B256">
        <v>-3.6353572903248366E-2</v>
      </c>
      <c r="C256">
        <v>1.4774556663965432</v>
      </c>
      <c r="D256">
        <v>0.83333333333333215</v>
      </c>
      <c r="E256">
        <v>1.0666666666666647</v>
      </c>
      <c r="F256">
        <v>1.1713333333333331</v>
      </c>
      <c r="G256">
        <v>0.57312730333077477</v>
      </c>
      <c r="H256">
        <v>1.1322168712995608</v>
      </c>
      <c r="I256">
        <v>2.2830966335358305</v>
      </c>
      <c r="J256">
        <v>0.24111472364715036</v>
      </c>
      <c r="K256">
        <v>0.26417600774348671</v>
      </c>
      <c r="L256">
        <v>0.37710095497336621</v>
      </c>
      <c r="M256">
        <v>0.32480528283082805</v>
      </c>
      <c r="N256">
        <v>0.30844626513970974</v>
      </c>
      <c r="O256">
        <v>1.4400000000000004</v>
      </c>
      <c r="P256">
        <v>1.4400000000000004</v>
      </c>
      <c r="Q256">
        <v>1.4400000000000004</v>
      </c>
      <c r="R256">
        <v>1.4400000000000004</v>
      </c>
      <c r="S256">
        <v>0.82981948265975802</v>
      </c>
      <c r="U256" s="4"/>
      <c r="V256"/>
      <c r="W256"/>
    </row>
    <row r="257" spans="1:51" x14ac:dyDescent="0.3">
      <c r="A257" s="1">
        <v>43327</v>
      </c>
      <c r="B257">
        <v>7.1955152792665275E-2</v>
      </c>
      <c r="C257">
        <v>1.4917292068842816</v>
      </c>
      <c r="D257">
        <v>1.0666666666666655</v>
      </c>
      <c r="E257">
        <v>1.3666666666666645</v>
      </c>
      <c r="F257">
        <v>1.4826666666666659</v>
      </c>
      <c r="G257">
        <v>0.99008653577385652</v>
      </c>
      <c r="H257">
        <v>1.4399449162838731</v>
      </c>
      <c r="I257">
        <v>2.5572103873918861</v>
      </c>
      <c r="J257">
        <v>8.3217923484834228E-2</v>
      </c>
      <c r="K257">
        <v>0.28669017553321297</v>
      </c>
      <c r="L257">
        <v>0.6761102453736616</v>
      </c>
      <c r="M257">
        <v>0.67693521644415211</v>
      </c>
      <c r="N257">
        <v>0.58347119908173894</v>
      </c>
      <c r="O257">
        <v>1.5733333333333333</v>
      </c>
      <c r="P257">
        <v>1.5733333333333333</v>
      </c>
      <c r="Q257">
        <v>1.5733333333333333</v>
      </c>
      <c r="R257">
        <v>1.6200000000000019</v>
      </c>
      <c r="S257">
        <v>0.81612308636056241</v>
      </c>
      <c r="U257" s="4"/>
      <c r="V257"/>
      <c r="W257"/>
    </row>
    <row r="258" spans="1:51" x14ac:dyDescent="0.3">
      <c r="A258" s="1">
        <v>43419</v>
      </c>
      <c r="B258">
        <v>-0.30577606980535887</v>
      </c>
      <c r="C258">
        <v>1.1150229378199894</v>
      </c>
      <c r="D258">
        <v>0.83333333333333304</v>
      </c>
      <c r="E258">
        <v>1.0999999999999988</v>
      </c>
      <c r="F258">
        <v>1.3293333333333335</v>
      </c>
      <c r="G258">
        <v>0.85037038147119715</v>
      </c>
      <c r="H258">
        <v>1.2045955714193033</v>
      </c>
      <c r="I258">
        <v>2.4074082281838161</v>
      </c>
      <c r="J258">
        <v>-0.1250215513946516</v>
      </c>
      <c r="K258">
        <v>0.28294165991999876</v>
      </c>
      <c r="L258">
        <v>0.70244885705709836</v>
      </c>
      <c r="M258">
        <v>0.59857614615946886</v>
      </c>
      <c r="N258">
        <v>0.59857614615946886</v>
      </c>
      <c r="O258">
        <v>1.62</v>
      </c>
      <c r="P258">
        <v>1.62</v>
      </c>
      <c r="Q258">
        <v>1.62</v>
      </c>
      <c r="R258">
        <v>1.62</v>
      </c>
      <c r="S258">
        <v>1.1289031868221286</v>
      </c>
      <c r="T258" s="63"/>
      <c r="U258" s="63"/>
      <c r="V258"/>
      <c r="W258"/>
    </row>
    <row r="259" spans="1:51" x14ac:dyDescent="0.3">
      <c r="A259" s="1">
        <v>43511</v>
      </c>
      <c r="B259">
        <v>-0.21145797423110638</v>
      </c>
      <c r="C259">
        <v>1.2981807077736212</v>
      </c>
      <c r="D259">
        <v>0.66666666666666519</v>
      </c>
      <c r="E259">
        <v>0.89999999999999947</v>
      </c>
      <c r="F259">
        <v>1.246666666666667</v>
      </c>
      <c r="G259">
        <v>0.87427576623874825</v>
      </c>
      <c r="H259">
        <v>1.2326323861400281</v>
      </c>
      <c r="I259">
        <v>2.5229923930419362</v>
      </c>
      <c r="J259">
        <v>-3.0641979673090678E-3</v>
      </c>
      <c r="K259">
        <v>0.38070201128778525</v>
      </c>
      <c r="L259">
        <v>0.84637616244349034</v>
      </c>
      <c r="M259">
        <v>0.82073308591417804</v>
      </c>
      <c r="N259">
        <v>0.83574353724086903</v>
      </c>
      <c r="O259">
        <v>1.4666666666666659</v>
      </c>
      <c r="P259">
        <v>1.4666666666666659</v>
      </c>
      <c r="Q259">
        <v>1.4666666666666659</v>
      </c>
      <c r="R259">
        <v>1.4666666666666659</v>
      </c>
      <c r="S259">
        <v>1.3003611656778418</v>
      </c>
      <c r="T259" s="63"/>
      <c r="U259" s="63"/>
      <c r="V259"/>
      <c r="W259"/>
    </row>
    <row r="260" spans="1:51" x14ac:dyDescent="0.3">
      <c r="A260" s="1">
        <v>43600</v>
      </c>
      <c r="B260">
        <v>9.2557467588857981E-2</v>
      </c>
      <c r="C260">
        <v>1.3949778292677768</v>
      </c>
      <c r="D260">
        <v>1.0333333333333323</v>
      </c>
      <c r="E260">
        <v>1.2000000000000002</v>
      </c>
      <c r="F260">
        <v>1.6973333333333338</v>
      </c>
      <c r="G260">
        <v>1.217424229146723</v>
      </c>
      <c r="H260">
        <v>1.7707366145241865</v>
      </c>
      <c r="I260">
        <v>2.6694341173525187</v>
      </c>
      <c r="J260">
        <v>0.14008573807374633</v>
      </c>
      <c r="K260">
        <v>0.56425035521596723</v>
      </c>
      <c r="L260">
        <v>0.52993744405735577</v>
      </c>
      <c r="M260">
        <v>0.83497389414540213</v>
      </c>
      <c r="N260">
        <v>0.82881450266359535</v>
      </c>
      <c r="O260">
        <v>1.9333333333333327</v>
      </c>
      <c r="P260">
        <v>1.873333333333334</v>
      </c>
      <c r="Q260">
        <v>1.873333333333334</v>
      </c>
      <c r="R260">
        <v>1.873333333333334</v>
      </c>
      <c r="S260">
        <v>1.2662456021160295</v>
      </c>
      <c r="U260" s="1"/>
      <c r="V260"/>
      <c r="W260"/>
    </row>
    <row r="261" spans="1:51" x14ac:dyDescent="0.3">
      <c r="A261" s="1">
        <v>43692</v>
      </c>
      <c r="B261">
        <v>0.73320125034924166</v>
      </c>
      <c r="C261">
        <v>1.8326684358358647</v>
      </c>
      <c r="D261">
        <v>0.99999999999999911</v>
      </c>
      <c r="E261">
        <v>1.1333333333333337</v>
      </c>
      <c r="F261">
        <v>1.7499999999999991</v>
      </c>
      <c r="G261">
        <v>1.4827619225195914</v>
      </c>
      <c r="H261">
        <v>1.9926233898539678</v>
      </c>
      <c r="I261">
        <v>2.3938753808068034</v>
      </c>
      <c r="J261">
        <v>0.55043184183790195</v>
      </c>
      <c r="K261">
        <v>0.45403337202377081</v>
      </c>
      <c r="L261">
        <v>0.78168980663669108</v>
      </c>
      <c r="M261">
        <v>0.83187884604231133</v>
      </c>
      <c r="N261">
        <v>0.82687997975143679</v>
      </c>
      <c r="O261">
        <v>1.873333333333334</v>
      </c>
      <c r="P261">
        <v>1.873333333333334</v>
      </c>
      <c r="Q261">
        <v>1.873333333333334</v>
      </c>
      <c r="R261">
        <v>1.6333333333333337</v>
      </c>
      <c r="S261">
        <v>1.8265249248147768</v>
      </c>
      <c r="U261" s="1"/>
      <c r="V261"/>
      <c r="W261"/>
    </row>
    <row r="262" spans="1:51" x14ac:dyDescent="0.3">
      <c r="A262" s="1">
        <v>43784</v>
      </c>
      <c r="B262">
        <v>0.9057055864069613</v>
      </c>
      <c r="C262">
        <v>1.6480502985290171</v>
      </c>
      <c r="D262">
        <v>0.99999999999999911</v>
      </c>
      <c r="E262">
        <v>1.0333333333333323</v>
      </c>
      <c r="F262">
        <v>1.7380000000000004</v>
      </c>
      <c r="G262">
        <v>1.6702888463573571</v>
      </c>
      <c r="H262">
        <v>2.1096961362735036</v>
      </c>
      <c r="I262">
        <v>1.7308303864605419</v>
      </c>
      <c r="J262">
        <v>0.38553501101100063</v>
      </c>
      <c r="K262">
        <v>0.23643510900009446</v>
      </c>
      <c r="L262">
        <v>0.62757920198534212</v>
      </c>
      <c r="M262">
        <v>0.63911329378687687</v>
      </c>
      <c r="N262">
        <v>0.63911329378687687</v>
      </c>
      <c r="O262">
        <v>1.8333333333333339</v>
      </c>
      <c r="P262">
        <v>1.8333333333333339</v>
      </c>
      <c r="Q262">
        <v>1.8333333333333339</v>
      </c>
      <c r="R262">
        <v>1.8333333333333339</v>
      </c>
      <c r="S262">
        <v>2.1786026613032732</v>
      </c>
      <c r="V262"/>
      <c r="W262"/>
    </row>
    <row r="263" spans="1:51" x14ac:dyDescent="0.3">
      <c r="A263" s="1">
        <v>43876</v>
      </c>
      <c r="B263">
        <v>-0.9155029179378299</v>
      </c>
      <c r="C263">
        <v>-0.35085178306157266</v>
      </c>
      <c r="D263">
        <v>0.53333333333333233</v>
      </c>
      <c r="E263">
        <v>0.56666666666666554</v>
      </c>
      <c r="F263">
        <v>1.2593333333333332</v>
      </c>
      <c r="G263">
        <v>0.74046499670364363</v>
      </c>
      <c r="H263">
        <v>1.1784006332558559</v>
      </c>
      <c r="I263">
        <v>0.91138103452492647</v>
      </c>
      <c r="J263">
        <v>-1.2851948089585092</v>
      </c>
      <c r="K263">
        <v>-8.1747499391561007E-2</v>
      </c>
      <c r="L263">
        <v>-1.0924438471475504</v>
      </c>
      <c r="M263">
        <v>-1.1610722173604899</v>
      </c>
      <c r="N263">
        <v>-0.72472130530082424</v>
      </c>
      <c r="O263">
        <v>1.2133333333333338</v>
      </c>
      <c r="P263">
        <v>1.2133333333333338</v>
      </c>
      <c r="Q263">
        <v>1.2133333333333338</v>
      </c>
      <c r="R263">
        <v>1.1333333333333337</v>
      </c>
      <c r="S263">
        <v>1.4597589789432988</v>
      </c>
      <c r="V263"/>
      <c r="W263"/>
    </row>
    <row r="264" spans="1:51" x14ac:dyDescent="0.3">
      <c r="A264" s="1">
        <v>43966</v>
      </c>
      <c r="B264" s="82">
        <v>-9.1563802345739163</v>
      </c>
      <c r="C264" s="82">
        <v>-4.9805283547688912</v>
      </c>
      <c r="D264" s="82">
        <v>-17.8</v>
      </c>
      <c r="E264" s="82">
        <v>-17.716666666666669</v>
      </c>
      <c r="F264" s="82">
        <v>-17.082000000000001</v>
      </c>
      <c r="G264" s="82">
        <v>-14.910445832177015</v>
      </c>
      <c r="H264" s="82">
        <v>-14.585377754704174</v>
      </c>
      <c r="I264" s="82">
        <v>-6.3962781301969613</v>
      </c>
      <c r="J264" s="82">
        <v>-7.1512154739038021</v>
      </c>
      <c r="K264" s="82">
        <v>-7.4433196214548119</v>
      </c>
      <c r="L264" s="82">
        <v>-10.561887201463183</v>
      </c>
      <c r="M264" s="82">
        <v>-10.164926746916274</v>
      </c>
      <c r="N264" s="82">
        <v>-10.059285135233647</v>
      </c>
      <c r="O264" s="82">
        <v>-17.286666666666669</v>
      </c>
      <c r="P264" s="82">
        <v>-17.286666666666669</v>
      </c>
      <c r="Q264" s="82">
        <v>-17.286666666666669</v>
      </c>
      <c r="R264" s="82">
        <v>-17.286666666666669</v>
      </c>
      <c r="S264" s="82">
        <v>-14.107182450590059</v>
      </c>
      <c r="V264"/>
      <c r="W264"/>
    </row>
    <row r="265" spans="1:51" x14ac:dyDescent="0.3">
      <c r="A265" s="1">
        <v>44058</v>
      </c>
      <c r="B265" s="82">
        <v>-2.5454091467104623</v>
      </c>
      <c r="C265" s="82">
        <v>0.20350329416341911</v>
      </c>
      <c r="D265" s="82">
        <v>-9.4000000000000021</v>
      </c>
      <c r="E265" s="82">
        <v>-9.3666666666666689</v>
      </c>
      <c r="F265" s="82">
        <v>-8.6900000000000013</v>
      </c>
      <c r="G265" s="82">
        <v>-7.5359496501797647</v>
      </c>
      <c r="H265" s="82">
        <v>-7.3093777313160171</v>
      </c>
      <c r="I265" s="82">
        <v>-3.6658926594522825</v>
      </c>
      <c r="J265" s="82">
        <v>-1.6410342110932241</v>
      </c>
      <c r="K265" s="82">
        <v>-5.1291303334934781</v>
      </c>
      <c r="L265" s="82">
        <v>-3.7183947105266815</v>
      </c>
      <c r="M265" s="82">
        <v>-3.7208970811354183</v>
      </c>
      <c r="N265" s="82">
        <v>-3.6534418734216692</v>
      </c>
      <c r="O265" s="82">
        <v>-8.9066666666666681</v>
      </c>
      <c r="P265" s="82">
        <v>-8.9066666666666681</v>
      </c>
      <c r="Q265" s="82">
        <v>-8.9066666666666681</v>
      </c>
      <c r="R265" s="82">
        <v>-8.8400000000000016</v>
      </c>
      <c r="S265" s="82">
        <v>-7.5856237217277851</v>
      </c>
      <c r="V265"/>
      <c r="W265"/>
    </row>
    <row r="266" spans="1:51" x14ac:dyDescent="0.3">
      <c r="A266" s="1">
        <v>44150</v>
      </c>
      <c r="B266" s="82">
        <v>-1.8892821103390098</v>
      </c>
      <c r="C266" s="82">
        <v>0.47211672184395714</v>
      </c>
      <c r="D266" s="82">
        <v>-5.4933333333333341</v>
      </c>
      <c r="E266" s="82">
        <v>-5.3333333333333339</v>
      </c>
      <c r="F266" s="82">
        <v>-4.6293333333333333</v>
      </c>
      <c r="G266" s="82">
        <v>-4.4293296383106551</v>
      </c>
      <c r="H266" s="82">
        <v>-4.4103077319974906</v>
      </c>
      <c r="I266" s="82">
        <v>-0.76483716320989892</v>
      </c>
      <c r="J266" s="82">
        <v>-1.1759046189086999</v>
      </c>
      <c r="K266" s="82">
        <v>-2.62149761445081</v>
      </c>
      <c r="L266" s="82">
        <v>-3.2650070566904636</v>
      </c>
      <c r="M266" s="82">
        <v>-3.2465823984506126</v>
      </c>
      <c r="N266" s="82">
        <v>-3.1923746536040691</v>
      </c>
      <c r="O266" s="82">
        <v>-4.793333333333333</v>
      </c>
      <c r="P266" s="82">
        <v>-4.5733333333333324</v>
      </c>
      <c r="Q266" s="82">
        <v>-4.5733333333333324</v>
      </c>
      <c r="R266" s="82">
        <v>-4.5733333333333324</v>
      </c>
      <c r="S266" s="82">
        <v>-4.8650049506380668</v>
      </c>
      <c r="V266"/>
      <c r="W266"/>
    </row>
    <row r="267" spans="1:51" x14ac:dyDescent="0.3">
      <c r="A267" s="1">
        <v>44242</v>
      </c>
      <c r="B267" s="82">
        <v>-0.87512439607817416</v>
      </c>
      <c r="C267" s="82">
        <v>1.684862549598257</v>
      </c>
      <c r="D267" s="82">
        <v>-4.5866666666666696</v>
      </c>
      <c r="E267" s="82">
        <v>-4.3333333333333357</v>
      </c>
      <c r="F267" s="82">
        <v>-3.560666666666668</v>
      </c>
      <c r="G267" s="82">
        <v>-3.3897896343542819</v>
      </c>
      <c r="H267" s="82">
        <v>-3.339386587567482</v>
      </c>
      <c r="I267" s="82">
        <v>0.67430239918826729</v>
      </c>
      <c r="J267" s="82">
        <v>0.25129001275619267</v>
      </c>
      <c r="K267" s="82">
        <v>-1.1123623514308392</v>
      </c>
      <c r="L267" s="82">
        <v>-2.1290891564288206</v>
      </c>
      <c r="M267" s="82">
        <v>-2.126545931866179</v>
      </c>
      <c r="N267" s="82">
        <v>-2.6329549802321131</v>
      </c>
      <c r="O267" s="82">
        <v>-3.3933333333333344</v>
      </c>
      <c r="P267" s="82">
        <v>-3.3933333333333344</v>
      </c>
      <c r="Q267" s="82">
        <v>-3.3933333333333344</v>
      </c>
      <c r="R267" s="82">
        <v>-3.3933333333333344</v>
      </c>
      <c r="S267" s="82">
        <v>-4.547503743435712</v>
      </c>
      <c r="V267"/>
      <c r="W267"/>
    </row>
    <row r="268" spans="1:51" x14ac:dyDescent="0.3">
      <c r="A268" s="1">
        <v>44331</v>
      </c>
      <c r="B268" s="82">
        <v>0.35207817465630953</v>
      </c>
      <c r="C268" s="82">
        <v>2.5920345671700851</v>
      </c>
      <c r="D268" s="82">
        <v>-4.1466666666666656</v>
      </c>
      <c r="E268" s="82">
        <v>-3.7666666666666657</v>
      </c>
      <c r="F268" s="82">
        <v>-2.966666666666665</v>
      </c>
      <c r="G268" s="82">
        <v>-2.2385334760952538</v>
      </c>
      <c r="H268" s="82">
        <v>-1.8737727533541624</v>
      </c>
      <c r="I268" s="82">
        <v>1.049544866728974</v>
      </c>
      <c r="J268" s="82">
        <v>1.3322691448297359</v>
      </c>
      <c r="K268" s="82">
        <v>-9.1132737756023374E-2</v>
      </c>
      <c r="L268" s="82">
        <v>-1.5637408992343489</v>
      </c>
      <c r="M268" s="82">
        <v>-1.5514148674811237</v>
      </c>
      <c r="N268" s="82">
        <v>-1.5122095437116312</v>
      </c>
      <c r="O268" s="82">
        <v>-2.9466666666666654</v>
      </c>
      <c r="P268" s="82">
        <v>-2.9466666666666654</v>
      </c>
      <c r="Q268" s="82">
        <v>-2.9466666666666654</v>
      </c>
      <c r="R268" s="82">
        <v>-2.9466666666666654</v>
      </c>
      <c r="S268" s="82">
        <v>-3.7091019718328937</v>
      </c>
      <c r="V268"/>
      <c r="W268"/>
    </row>
    <row r="269" spans="1:51" x14ac:dyDescent="0.3">
      <c r="A269" s="1">
        <v>44423</v>
      </c>
      <c r="B269" s="82">
        <v>0.60212598806957185</v>
      </c>
      <c r="C269" s="82">
        <v>2.5492160810853064</v>
      </c>
      <c r="D269" s="82">
        <v>-2.5733333333333333</v>
      </c>
      <c r="E269" s="82">
        <v>-2.0333333333333332</v>
      </c>
      <c r="F269" s="82">
        <v>-1.2393333333333327</v>
      </c>
      <c r="G269" s="82">
        <v>-0.72812885492825252</v>
      </c>
      <c r="H269" s="82">
        <v>-0.36843953802497564</v>
      </c>
      <c r="I269" s="82">
        <v>2.1846304633523488</v>
      </c>
      <c r="J269" s="82">
        <v>1.3576722259728609</v>
      </c>
      <c r="K269" s="82">
        <v>0.97106073533540993</v>
      </c>
      <c r="L269" s="82">
        <v>-1.5115568576655676</v>
      </c>
      <c r="M269" s="82">
        <v>-1.4902908530595327</v>
      </c>
      <c r="N269" s="82">
        <v>-1.4422488083928153</v>
      </c>
      <c r="O269" s="82">
        <v>-1.3466666666666676</v>
      </c>
      <c r="P269" s="82">
        <v>-1.3466666666666676</v>
      </c>
      <c r="Q269" s="82">
        <v>-1.3466666666666676</v>
      </c>
      <c r="R269" s="82">
        <v>-1.2800000000000011</v>
      </c>
      <c r="S269" s="82">
        <v>-2.4107465753392461</v>
      </c>
      <c r="V269"/>
      <c r="W269"/>
    </row>
    <row r="270" spans="1:51" x14ac:dyDescent="0.3">
      <c r="A270" s="1">
        <v>44515</v>
      </c>
      <c r="B270" s="82">
        <v>1.7122097939023628</v>
      </c>
      <c r="C270" s="82">
        <v>3.4750574500420495</v>
      </c>
      <c r="D270" s="82">
        <v>-0.61333333333333417</v>
      </c>
      <c r="E270" s="82">
        <v>-0.30000000000000071</v>
      </c>
      <c r="F270" s="82">
        <v>0.55466666666666598</v>
      </c>
      <c r="G270" s="82">
        <v>0.54284345763343234</v>
      </c>
      <c r="H270" s="82">
        <v>0.78997399696418003</v>
      </c>
      <c r="I270" s="82">
        <v>3.4869650572881294</v>
      </c>
      <c r="J270" s="82">
        <v>2.4386311135372716</v>
      </c>
      <c r="K270" s="82">
        <v>2.2712446986962984</v>
      </c>
      <c r="L270" s="82">
        <v>-0.30358580973811156</v>
      </c>
      <c r="M270" s="82">
        <v>-0.28038065214883789</v>
      </c>
      <c r="N270" s="82">
        <v>-0.30193477032611332</v>
      </c>
      <c r="O270" s="82">
        <v>0.43333333333333357</v>
      </c>
      <c r="P270" s="82">
        <v>0.43333333333333357</v>
      </c>
      <c r="Q270" s="82">
        <v>0.43333333333333357</v>
      </c>
      <c r="R270" s="82">
        <v>0.43333333333333357</v>
      </c>
      <c r="S270" s="82">
        <v>-1.05173015767636</v>
      </c>
      <c r="V270"/>
      <c r="W270"/>
    </row>
    <row r="271" spans="1:51" x14ac:dyDescent="0.3">
      <c r="A271" s="1">
        <v>44607</v>
      </c>
      <c r="B271" s="82">
        <v>0.86993953549003222</v>
      </c>
      <c r="C271" s="82">
        <v>2.3015915545940748</v>
      </c>
      <c r="D271" s="82">
        <v>0.14666666666666472</v>
      </c>
      <c r="E271" s="82">
        <v>6.6666666666665542E-2</v>
      </c>
      <c r="F271" s="82">
        <v>1.1506666666666661</v>
      </c>
      <c r="G271" s="82">
        <v>1.297045768216935</v>
      </c>
      <c r="H271" s="82">
        <v>1.5064484206894229</v>
      </c>
      <c r="I271" s="82">
        <v>3.5315688270087051</v>
      </c>
      <c r="J271" s="82">
        <v>1.674584753560673</v>
      </c>
      <c r="K271" s="82">
        <v>2.6655630803183694</v>
      </c>
      <c r="L271" s="82">
        <v>-1.1797236090414447</v>
      </c>
      <c r="M271" s="82">
        <v>-1.3715278298467983</v>
      </c>
      <c r="N271" s="82">
        <v>-1.38752842968183</v>
      </c>
      <c r="O271" s="82">
        <v>1.2999999999999998</v>
      </c>
      <c r="P271" s="82">
        <v>1.2999999999999998</v>
      </c>
      <c r="Q271" s="82">
        <v>1.2999999999999998</v>
      </c>
      <c r="R271" s="82">
        <v>1.2999999999999998</v>
      </c>
      <c r="S271" s="82">
        <v>0.23657264617725104</v>
      </c>
      <c r="V271"/>
      <c r="W271"/>
    </row>
    <row r="272" spans="1:51" x14ac:dyDescent="0.3">
      <c r="A272" s="1">
        <v>44696</v>
      </c>
      <c r="B272" s="82">
        <v>0.40713578130143824</v>
      </c>
      <c r="C272" s="82">
        <v>1.5281696691997917</v>
      </c>
      <c r="D272" s="82">
        <v>0.77333333333333254</v>
      </c>
      <c r="E272" s="82">
        <v>0.43333333333333357</v>
      </c>
      <c r="F272" s="82">
        <v>1.6133333333333342</v>
      </c>
      <c r="G272" s="82">
        <v>1.4925726920546987</v>
      </c>
      <c r="H272" s="82">
        <v>1.7968094025022057</v>
      </c>
      <c r="I272" s="82">
        <v>3.4422927128296292</v>
      </c>
      <c r="J272" s="82">
        <v>1.0227202443061467</v>
      </c>
      <c r="K272" s="82">
        <v>2.4057027410790068</v>
      </c>
      <c r="L272" s="82">
        <v>-2.0870296300718367</v>
      </c>
      <c r="M272" s="82">
        <v>-1.9985622748890641</v>
      </c>
      <c r="N272" s="82">
        <v>-1.9989616119223983</v>
      </c>
      <c r="O272" s="82">
        <v>1.6800000000000006</v>
      </c>
      <c r="P272" s="82">
        <v>1.6800000000000006</v>
      </c>
      <c r="Q272" s="82">
        <v>1.6800000000000006</v>
      </c>
      <c r="R272" s="82">
        <v>1.6800000000000006</v>
      </c>
      <c r="S272" s="82">
        <v>0.38695112138468346</v>
      </c>
      <c r="V272"/>
      <c r="W272"/>
      <c r="AV272" s="4"/>
      <c r="AW272" s="4"/>
      <c r="AX272" s="4"/>
      <c r="AY272" s="4"/>
    </row>
    <row r="273" spans="1:51" x14ac:dyDescent="0.3">
      <c r="A273" s="1">
        <v>44788</v>
      </c>
      <c r="B273" s="82">
        <v>0.45867683285078314</v>
      </c>
      <c r="C273" s="82">
        <v>1.2312568260859924</v>
      </c>
      <c r="D273" s="82">
        <v>1.1333333333333329</v>
      </c>
      <c r="E273" s="82">
        <v>0.89999999999999947</v>
      </c>
      <c r="F273" s="82">
        <v>1.8113333333333337</v>
      </c>
      <c r="G273" s="82">
        <v>1.65019423112491</v>
      </c>
      <c r="H273" s="82">
        <v>1.8571611889583313</v>
      </c>
      <c r="I273" s="82">
        <v>3.074729639870343</v>
      </c>
      <c r="J273" s="82">
        <v>0.94984342946632772</v>
      </c>
      <c r="K273" s="82">
        <v>2.3371648115823263</v>
      </c>
      <c r="L273" s="82">
        <v>-0.80184400457447835</v>
      </c>
      <c r="M273" s="82">
        <v>-0.71422319571499682</v>
      </c>
      <c r="N273" s="82">
        <v>-0.63863197825560114</v>
      </c>
      <c r="O273" s="82">
        <v>1.7466666666666679</v>
      </c>
      <c r="P273" s="82">
        <v>1.7466666666666679</v>
      </c>
      <c r="Q273" s="82">
        <v>1.7466666666666679</v>
      </c>
      <c r="R273" s="82">
        <v>1.7466666666666679</v>
      </c>
      <c r="S273" s="82">
        <v>0.60136389759077247</v>
      </c>
      <c r="AV273" s="4"/>
      <c r="AW273" s="4"/>
      <c r="AX273" s="4"/>
      <c r="AY273" s="4"/>
    </row>
    <row r="274" spans="1:51" x14ac:dyDescent="0.3">
      <c r="A274" s="1">
        <v>44880</v>
      </c>
      <c r="B274" s="82">
        <v>0.48987546770527163</v>
      </c>
      <c r="C274" s="82">
        <v>1.1932960521542961</v>
      </c>
      <c r="D274" s="82">
        <v>1.0166666666666657</v>
      </c>
      <c r="E274" s="82">
        <v>0.96666666666666679</v>
      </c>
      <c r="F274" s="82">
        <v>1.7406666666666677</v>
      </c>
      <c r="G274" s="82">
        <v>1.8058157701951201</v>
      </c>
      <c r="H274" s="82">
        <v>2.0943454122203811</v>
      </c>
      <c r="I274" s="82">
        <v>2.7707274627055156</v>
      </c>
      <c r="J274" s="82">
        <v>1.2071474799877502</v>
      </c>
      <c r="K274" s="82">
        <v>2.1093607095331279</v>
      </c>
      <c r="L274" s="82">
        <v>-0.44704995314264162</v>
      </c>
      <c r="M274" s="82">
        <v>-0.85701306354975448</v>
      </c>
      <c r="N274" s="82">
        <v>-0.88158825262743445</v>
      </c>
      <c r="O274" s="82">
        <v>1.6599999999999993</v>
      </c>
      <c r="P274" s="82">
        <v>1.6599999999999993</v>
      </c>
      <c r="Q274" s="82">
        <v>1.6599999999999993</v>
      </c>
      <c r="R274" s="82">
        <v>1.6599999999999993</v>
      </c>
      <c r="S274" s="82">
        <v>0.47801699896702132</v>
      </c>
      <c r="X274" s="4"/>
      <c r="Y274" s="4"/>
      <c r="Z274" s="4"/>
      <c r="AA274" s="4"/>
      <c r="AB274" s="4"/>
      <c r="AC274" s="4"/>
      <c r="AV274" s="4"/>
      <c r="AW274" s="4"/>
      <c r="AX274" s="4"/>
      <c r="AY274" s="4"/>
    </row>
    <row r="275" spans="1:51" x14ac:dyDescent="0.3">
      <c r="A275" s="1">
        <v>44972</v>
      </c>
      <c r="B275" s="82">
        <v>0.66227924764635648</v>
      </c>
      <c r="C275" s="82">
        <v>1.1299861223624095</v>
      </c>
      <c r="D275" s="82">
        <v>1.0333333333333332</v>
      </c>
      <c r="E275" s="82">
        <v>1.0333333333333332</v>
      </c>
      <c r="F275" s="82">
        <v>1.8033333333333328</v>
      </c>
      <c r="G275" s="82">
        <v>1.7220050006600127</v>
      </c>
      <c r="H275" s="82">
        <v>2.2065984465599429</v>
      </c>
      <c r="I275" s="82">
        <v>2.6000693317270063</v>
      </c>
      <c r="J275" s="82">
        <v>1.1950130259964757</v>
      </c>
      <c r="K275" s="82">
        <v>1.9870460056959693</v>
      </c>
      <c r="L275" s="82">
        <v>-1.0649515735539297</v>
      </c>
      <c r="M275" s="82">
        <v>-1.0133178838058572</v>
      </c>
      <c r="N275" s="82">
        <v>-0.83574121063669993</v>
      </c>
      <c r="O275" s="82">
        <v>1.8599999999999994</v>
      </c>
      <c r="P275" s="82">
        <v>1.8599999999999994</v>
      </c>
      <c r="Q275" s="82">
        <v>1.8559999999999999</v>
      </c>
      <c r="R275" s="82">
        <v>1.8559999999999999</v>
      </c>
      <c r="S275" s="82">
        <v>1.0855359968828253</v>
      </c>
      <c r="X275" s="4"/>
      <c r="Y275" s="4"/>
      <c r="Z275" s="4"/>
      <c r="AA275" s="4"/>
      <c r="AB275" s="4"/>
      <c r="AC275" s="4"/>
      <c r="AV275" s="4"/>
      <c r="AW275" s="4"/>
      <c r="AX275" s="4"/>
      <c r="AY275" s="4"/>
    </row>
    <row r="276" spans="1:51" x14ac:dyDescent="0.3">
      <c r="A276" s="1">
        <v>45061</v>
      </c>
      <c r="B276" s="82">
        <v>0.53181270553194715</v>
      </c>
      <c r="C276" s="82">
        <v>0.84555214217592722</v>
      </c>
      <c r="D276" s="82">
        <v>0.98333333333333428</v>
      </c>
      <c r="E276" s="82">
        <v>1.0333333333333332</v>
      </c>
      <c r="F276" s="82">
        <v>1.7993333333333332</v>
      </c>
      <c r="G276" s="82">
        <v>1.7180050006600116</v>
      </c>
      <c r="H276" s="82">
        <v>2.1505797566699956</v>
      </c>
      <c r="I276" s="82">
        <v>2.4429980792669994</v>
      </c>
      <c r="J276" s="82">
        <v>1.0520052055956919</v>
      </c>
      <c r="K276" s="82">
        <v>1.9464890654937932</v>
      </c>
      <c r="L276" s="82">
        <v>-0.52560708661802036</v>
      </c>
      <c r="M276" s="82">
        <v>-0.61151331666008946</v>
      </c>
      <c r="N276" s="82">
        <v>-0.61169531572066349</v>
      </c>
      <c r="O276" s="82">
        <v>1.7146666666666679</v>
      </c>
      <c r="P276" s="82">
        <v>1.7146666666666679</v>
      </c>
      <c r="Q276" s="82">
        <v>1.7146666666666679</v>
      </c>
      <c r="R276" s="82">
        <v>1.7146666666666679</v>
      </c>
      <c r="S276" s="82">
        <v>1.1579621800465532</v>
      </c>
      <c r="X276" s="4"/>
      <c r="Y276" s="4"/>
      <c r="Z276" s="4"/>
      <c r="AA276" s="4"/>
      <c r="AB276" s="4"/>
      <c r="AC276" s="4"/>
      <c r="AV276" s="4"/>
      <c r="AW276" s="4"/>
      <c r="AX276" s="4"/>
      <c r="AY276" s="4"/>
    </row>
    <row r="277" spans="1:51" x14ac:dyDescent="0.3">
      <c r="A277" s="1">
        <v>45153</v>
      </c>
      <c r="B277" s="82">
        <v>0.9750309890676977</v>
      </c>
      <c r="C277" s="82">
        <v>1.1054044877723472</v>
      </c>
      <c r="D277" s="82">
        <v>0.73333333333333339</v>
      </c>
      <c r="E277" s="82">
        <v>0.83333333333333304</v>
      </c>
      <c r="F277" s="82">
        <v>1.5953333333333335</v>
      </c>
      <c r="G277" s="82">
        <v>1.4745726920546982</v>
      </c>
      <c r="H277" s="82">
        <v>1.8982752313599003</v>
      </c>
      <c r="I277" s="82">
        <v>2.2145123223659118</v>
      </c>
      <c r="J277" s="82">
        <v>1.1020457550453202</v>
      </c>
      <c r="K277" s="82">
        <v>1.5917530228112033</v>
      </c>
      <c r="L277" s="82">
        <v>0.13065583061637426</v>
      </c>
      <c r="M277" s="82">
        <v>0.19653534203421863</v>
      </c>
      <c r="N277" s="82">
        <v>0.12676040066025829</v>
      </c>
      <c r="O277" s="82">
        <v>1.4420000000000011</v>
      </c>
      <c r="P277" s="82">
        <v>1.4420000000000011</v>
      </c>
      <c r="Q277" s="82">
        <v>1.4420000000000011</v>
      </c>
      <c r="R277" s="82">
        <v>1.4420000000000011</v>
      </c>
      <c r="S277" s="82">
        <v>1.2960035631093518</v>
      </c>
      <c r="X277" s="4"/>
      <c r="Y277" s="4"/>
      <c r="Z277" s="4"/>
      <c r="AA277" s="4"/>
      <c r="AB277" s="4"/>
      <c r="AC277" s="4"/>
      <c r="AV277" s="4"/>
      <c r="AW277" s="4"/>
      <c r="AX277" s="4"/>
      <c r="AY277" s="4"/>
    </row>
    <row r="278" spans="1:51" x14ac:dyDescent="0.3">
      <c r="A278" s="1">
        <v>45245</v>
      </c>
      <c r="B278" s="82">
        <v>1.2028060749490423</v>
      </c>
      <c r="C278" s="82">
        <v>1.14771639878397</v>
      </c>
      <c r="D278" s="82">
        <v>0.60000000000000053</v>
      </c>
      <c r="E278" s="82">
        <v>0.50000000000000089</v>
      </c>
      <c r="F278" s="82">
        <v>1.2560000000000011</v>
      </c>
      <c r="G278" s="82">
        <v>1.2291403834493826</v>
      </c>
      <c r="H278" s="82">
        <v>1.6366172528805643</v>
      </c>
      <c r="I278" s="82">
        <v>1.8684288032063305</v>
      </c>
      <c r="J278" s="82">
        <v>1.0651917304452503</v>
      </c>
      <c r="K278" s="82">
        <v>1.373442250059294</v>
      </c>
      <c r="L278" s="82">
        <v>0.78976403855044475</v>
      </c>
      <c r="M278" s="82">
        <v>0.77254703225577037</v>
      </c>
      <c r="N278" s="82">
        <v>0.81819677086667508</v>
      </c>
      <c r="O278" s="82">
        <v>1.3693333333333344</v>
      </c>
      <c r="P278" s="82">
        <v>1.3693333333333344</v>
      </c>
      <c r="Q278" s="82">
        <v>1.3693333333333344</v>
      </c>
      <c r="R278" s="82">
        <v>1.3693333333333344</v>
      </c>
      <c r="S278" s="82">
        <v>0.96578451121970943</v>
      </c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V278" s="4"/>
      <c r="AW278" s="4"/>
      <c r="AX278" s="4"/>
      <c r="AY278" s="4"/>
    </row>
    <row r="279" spans="1:51" x14ac:dyDescent="0.3">
      <c r="A279" s="1">
        <v>45337</v>
      </c>
      <c r="B279" s="82">
        <v>0.89581307870136151</v>
      </c>
      <c r="C279" s="82">
        <v>0.64769333372888027</v>
      </c>
      <c r="D279" s="82">
        <v>0.73333333333333339</v>
      </c>
      <c r="E279" s="82">
        <v>0.43333333333333268</v>
      </c>
      <c r="F279" s="82">
        <v>1.1833333333333327</v>
      </c>
      <c r="G279" s="82">
        <v>1.0635188443791712</v>
      </c>
      <c r="H279" s="82">
        <v>1.3560869974747762</v>
      </c>
      <c r="I279" s="82">
        <v>1.6491866458349316</v>
      </c>
      <c r="J279" s="82">
        <v>0.78333022145670483</v>
      </c>
      <c r="K279" s="82">
        <v>1.4720018198515197</v>
      </c>
      <c r="L279" s="82">
        <v>0.66612727803273941</v>
      </c>
      <c r="M279" s="82">
        <v>0.58203570575908181</v>
      </c>
      <c r="N279" s="82">
        <v>0.85148848297927859</v>
      </c>
      <c r="O279" s="82">
        <v>1.2300000000000013</v>
      </c>
      <c r="P279" s="82">
        <v>1.2300000000000013</v>
      </c>
      <c r="Q279" s="82">
        <v>1.232000000000002</v>
      </c>
      <c r="R279" s="82">
        <v>1.232000000000002</v>
      </c>
      <c r="S279" s="82">
        <v>0.96926368432987431</v>
      </c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V279" s="4"/>
      <c r="AW279" s="4"/>
      <c r="AX279" s="4"/>
      <c r="AY279" s="4"/>
    </row>
    <row r="280" spans="1:51" x14ac:dyDescent="0.3">
      <c r="A280" s="1">
        <v>45427</v>
      </c>
      <c r="B280" s="82">
        <v>1.1217817406618467</v>
      </c>
      <c r="C280" s="82">
        <v>0.76903818316949812</v>
      </c>
      <c r="D280" s="82">
        <v>0.66666666666666874</v>
      </c>
      <c r="E280" s="82">
        <v>0.23333333333333339</v>
      </c>
      <c r="F280" s="82">
        <v>0.91066666666666674</v>
      </c>
      <c r="G280" s="82">
        <v>0.89789730530895873</v>
      </c>
      <c r="H280" s="82">
        <v>1.3184785992647063</v>
      </c>
      <c r="I280" s="82">
        <v>1.3822058039641236</v>
      </c>
      <c r="J280" s="82">
        <v>0.81316052905932523</v>
      </c>
      <c r="K280" s="82">
        <v>1.238684304938201</v>
      </c>
      <c r="L280" s="82">
        <v>1.0406124491352469</v>
      </c>
      <c r="M280" s="82">
        <v>1.0676109986906341</v>
      </c>
      <c r="N280" s="82">
        <v>2.3457129655820705</v>
      </c>
      <c r="O280" s="82">
        <v>0.8279999999999994</v>
      </c>
      <c r="P280" s="82">
        <v>0.8279999999999994</v>
      </c>
      <c r="Q280" s="82">
        <v>0.8279999999999994</v>
      </c>
      <c r="R280" s="82">
        <v>0.8279999999999994</v>
      </c>
      <c r="S280" s="82">
        <v>0.70714930858940761</v>
      </c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V280" s="4"/>
      <c r="AW280" s="4"/>
      <c r="AX280" s="4"/>
      <c r="AY280" s="4"/>
    </row>
    <row r="281" spans="1:51" x14ac:dyDescent="0.3">
      <c r="A281" s="1">
        <v>45519</v>
      </c>
      <c r="B281" s="82">
        <v>1.2578912008826963</v>
      </c>
      <c r="C281" s="82">
        <v>0.8027617494308571</v>
      </c>
      <c r="D281" s="82">
        <v>0.46666666666666679</v>
      </c>
      <c r="E281" s="82">
        <v>-0.13333333333333464</v>
      </c>
      <c r="F281" s="82">
        <v>0.50266666666666637</v>
      </c>
      <c r="G281" s="82">
        <v>0.45093807286588034</v>
      </c>
      <c r="H281" s="82">
        <v>0.80684568758285014</v>
      </c>
      <c r="I281" s="82">
        <v>1.013494551512176</v>
      </c>
      <c r="J281" s="82">
        <v>0.78592110781647195</v>
      </c>
      <c r="K281" s="82">
        <v>0.96207256011845743</v>
      </c>
      <c r="L281" s="82">
        <v>2.5282193395118373</v>
      </c>
      <c r="M281" s="82">
        <v>2.530345639822162</v>
      </c>
      <c r="N281" s="82">
        <v>2.5897987501485074</v>
      </c>
      <c r="O281" s="82">
        <v>0.42199999999999882</v>
      </c>
      <c r="P281" s="82">
        <v>0.42199999999999882</v>
      </c>
      <c r="Q281" s="82">
        <v>0.42199999999999882</v>
      </c>
      <c r="R281" s="82">
        <v>0.3106666666666662</v>
      </c>
      <c r="S281" s="82">
        <v>0.57889959164685934</v>
      </c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V281" s="4"/>
      <c r="AW281" s="4"/>
      <c r="AX281" s="4"/>
      <c r="AY281" s="4"/>
    </row>
    <row r="282" spans="1:51" x14ac:dyDescent="0.3">
      <c r="A282" s="1">
        <v>45611</v>
      </c>
      <c r="B282" s="82">
        <v>1.2281553010783595</v>
      </c>
      <c r="C282" s="82">
        <v>0.59404142256135384</v>
      </c>
      <c r="D282" s="82">
        <v>0.45833333333333393</v>
      </c>
      <c r="E282" s="82">
        <v>-6.6666666666668206E-2</v>
      </c>
      <c r="F282" s="82">
        <v>0.55933333333333302</v>
      </c>
      <c r="G282" s="82">
        <v>0.56065422716853985</v>
      </c>
      <c r="H282" s="82">
        <v>1.0036840688060529</v>
      </c>
      <c r="I282" s="82">
        <v>0.93682322564056975</v>
      </c>
      <c r="J282" s="82">
        <v>0.56571967391639344</v>
      </c>
      <c r="K282" s="82">
        <v>1.0544356242437427</v>
      </c>
      <c r="L282" s="82">
        <v>1.8067908952854002</v>
      </c>
      <c r="M282" s="82">
        <v>1.830084842925944</v>
      </c>
      <c r="N282" s="82">
        <v>1.8562862075082429</v>
      </c>
      <c r="O282" s="82">
        <v>0.37533333333333196</v>
      </c>
      <c r="P282" s="82">
        <v>0.37533333333333196</v>
      </c>
      <c r="Q282" s="82">
        <v>0.37533333333333196</v>
      </c>
      <c r="R282" s="82">
        <v>0.37533333333333196</v>
      </c>
      <c r="S282" s="82">
        <v>0.31855666545922645</v>
      </c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V282" s="4"/>
      <c r="AW282" s="4"/>
      <c r="AX282" s="4"/>
      <c r="AY282" s="4"/>
    </row>
    <row r="283" spans="1:51" x14ac:dyDescent="0.3">
      <c r="A283" s="1">
        <v>45703</v>
      </c>
      <c r="B283" s="82">
        <v>0.64503906961117952</v>
      </c>
      <c r="C283" s="82">
        <v>2.6925093661703637E-2</v>
      </c>
      <c r="D283" s="82">
        <v>0.38333333333333464</v>
      </c>
      <c r="E283" s="82">
        <v>-6.666666666666643E-2</v>
      </c>
      <c r="F283" s="82">
        <v>0.5513333333333339</v>
      </c>
      <c r="G283" s="82">
        <v>0.39303268809832725</v>
      </c>
      <c r="H283" s="82">
        <v>0.76187611229393981</v>
      </c>
      <c r="I283" s="82">
        <v>0.8442971298542119</v>
      </c>
      <c r="J283" s="82">
        <v>0.17998572284344266</v>
      </c>
      <c r="K283" s="82">
        <v>1.0849160690819435</v>
      </c>
      <c r="L283" s="82">
        <v>1.2170656364011772</v>
      </c>
      <c r="M283" s="82">
        <v>1.2255068148964066</v>
      </c>
      <c r="N283" s="82">
        <v>1.1595520410270523</v>
      </c>
      <c r="O283" s="82">
        <v>0.4399999999999995</v>
      </c>
      <c r="P283" s="82">
        <v>0.4399999999999995</v>
      </c>
      <c r="Q283" s="82">
        <v>0.4399999999999995</v>
      </c>
      <c r="R283" s="82">
        <v>0.4399999999999995</v>
      </c>
      <c r="S283" s="82">
        <v>0.46266257334525562</v>
      </c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V283" s="4"/>
      <c r="AW283" s="4"/>
      <c r="AX283" s="4"/>
      <c r="AY283" s="4"/>
    </row>
    <row r="284" spans="1:51" x14ac:dyDescent="0.3">
      <c r="A284" s="1">
        <v>45792</v>
      </c>
      <c r="B284" s="82">
        <v>1.0648103281069343</v>
      </c>
      <c r="C284" s="82">
        <v>0.49957630725174862</v>
      </c>
      <c r="D284" s="82">
        <v>0.17499999999999893</v>
      </c>
      <c r="E284" s="82">
        <v>-0.13333333333333286</v>
      </c>
      <c r="F284" s="82">
        <v>0.41199999999999903</v>
      </c>
      <c r="G284" s="82">
        <v>0.42693807286587965</v>
      </c>
      <c r="H284" s="82">
        <v>0.79818560883817413</v>
      </c>
      <c r="I284" s="82">
        <v>0.87369376403219867</v>
      </c>
      <c r="J284" s="82">
        <v>0.65455783956269142</v>
      </c>
      <c r="K284" s="82">
        <v>1.1106495056521251</v>
      </c>
      <c r="L284" s="82">
        <v>1.3502044298646807</v>
      </c>
      <c r="M284" s="82">
        <v>1.401782162122855</v>
      </c>
      <c r="N284" s="82">
        <v>1.3502044298646807</v>
      </c>
      <c r="O284" s="82">
        <v>0.30266666666666531</v>
      </c>
      <c r="P284" s="82">
        <v>0.30266666666666531</v>
      </c>
      <c r="Q284" s="82">
        <v>0.30266666666666531</v>
      </c>
      <c r="R284" s="82">
        <v>0.30266666666666531</v>
      </c>
      <c r="S284" s="82">
        <v>0.14806426029869613</v>
      </c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V284" s="4"/>
      <c r="AW284" s="4"/>
      <c r="AX284" s="4"/>
      <c r="AY284" s="4"/>
    </row>
    <row r="285" spans="1:51" x14ac:dyDescent="0.3">
      <c r="A285" s="1">
        <v>45884</v>
      </c>
      <c r="B285" s="82">
        <v>1.4638136502225401</v>
      </c>
      <c r="C285" s="82">
        <v>0.92418024370466001</v>
      </c>
      <c r="D285" s="82">
        <v>-0.16666666666666607</v>
      </c>
      <c r="E285" s="82">
        <v>-0.36666666666666536</v>
      </c>
      <c r="F285" s="82">
        <v>0.14133333333333375</v>
      </c>
      <c r="G285" s="82">
        <v>0.10369499472545798</v>
      </c>
      <c r="H285" s="82">
        <v>0.40819940180947939</v>
      </c>
      <c r="I285" s="82">
        <v>0.79873806722496887</v>
      </c>
      <c r="J285" s="82">
        <v>1.0172320714700265</v>
      </c>
      <c r="K285" s="82">
        <v>1.1406819062504514</v>
      </c>
      <c r="L285" s="82">
        <v>1.8488119278805391</v>
      </c>
      <c r="M285" s="82">
        <v>1.8488119278805391</v>
      </c>
      <c r="N285" s="82">
        <v>1.4638136502225412</v>
      </c>
      <c r="O285" s="82">
        <v>3.0000000000001137E-2</v>
      </c>
      <c r="P285" s="82">
        <v>3.0000000000001137E-2</v>
      </c>
      <c r="Q285" s="82">
        <v>3.0000000000001137E-2</v>
      </c>
      <c r="R285" s="82">
        <v>-3.6666666666665293E-2</v>
      </c>
      <c r="S285" s="82">
        <v>-0.15127313020086319</v>
      </c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V285" s="4"/>
      <c r="AW285" s="4"/>
      <c r="AX285" s="4"/>
      <c r="AY285" s="4"/>
    </row>
    <row r="286" spans="1:51" x14ac:dyDescent="0.3">
      <c r="A286" s="1">
        <v>45976</v>
      </c>
      <c r="B286" s="82">
        <v>0.9579622333695208</v>
      </c>
      <c r="C286" s="82">
        <v>0.9032241026307829</v>
      </c>
      <c r="D286" s="82">
        <v>-0.40000000000000036</v>
      </c>
      <c r="E286" s="82">
        <v>-0.59999999999999964</v>
      </c>
      <c r="F286" s="82">
        <v>-9.8000000000000753E-2</v>
      </c>
      <c r="G286" s="82">
        <v>-0.46098039202027796</v>
      </c>
      <c r="H286" s="82">
        <v>-0.18416539931540085</v>
      </c>
      <c r="I286" s="82">
        <v>1.2344513758429887</v>
      </c>
      <c r="J286" s="82">
        <v>1.1753730970969276</v>
      </c>
      <c r="K286" s="82">
        <v>1.5787287120619009</v>
      </c>
      <c r="L286" s="82">
        <v>1.2625571159790394</v>
      </c>
      <c r="M286" s="82">
        <v>1.0698998790485201</v>
      </c>
      <c r="N286" s="82">
        <v>1.0270334968418184</v>
      </c>
      <c r="O286" s="82">
        <v>-0.2759999999999998</v>
      </c>
      <c r="P286" s="82">
        <v>-9.8000000000000753E-2</v>
      </c>
      <c r="Q286" s="82">
        <v>-9.8000000000000753E-2</v>
      </c>
      <c r="R286" s="82">
        <v>-9.8000000000000753E-2</v>
      </c>
      <c r="S286" s="82">
        <v>-8.3905712544336097E-2</v>
      </c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V286" s="4"/>
      <c r="AW286" s="4"/>
      <c r="AX286" s="4"/>
      <c r="AY286" s="4"/>
    </row>
    <row r="287" spans="1:51" x14ac:dyDescent="0.3">
      <c r="A287" s="1">
        <v>46068</v>
      </c>
      <c r="B287" s="82">
        <v>1.0130440684161517</v>
      </c>
      <c r="C287" s="82">
        <v>0.57147304429560242</v>
      </c>
      <c r="D287" s="82">
        <v>-0.16666666666666607</v>
      </c>
      <c r="E287" s="82">
        <v>-0.36666666666666536</v>
      </c>
      <c r="F287" s="82">
        <v>0.13133333333333397</v>
      </c>
      <c r="G287" s="82">
        <v>0.13360037949301237</v>
      </c>
      <c r="H287" s="82">
        <v>0.56896992642377975</v>
      </c>
      <c r="I287" s="82">
        <v>1.083024375420317</v>
      </c>
      <c r="J287" s="82">
        <v>0.88291425825675363</v>
      </c>
      <c r="K287" s="82">
        <v>1.703793670713873</v>
      </c>
      <c r="L287" s="82">
        <v>0.95813757303165714</v>
      </c>
      <c r="M287" s="82">
        <v>0.86679947045533534</v>
      </c>
      <c r="N287" s="82">
        <v>0.98274385991289726</v>
      </c>
      <c r="O287" s="82">
        <v>0.13133333333333397</v>
      </c>
      <c r="P287" s="82">
        <v>0.13133333333333397</v>
      </c>
      <c r="Q287" s="82">
        <v>0.13133333333333397</v>
      </c>
      <c r="R287" s="82">
        <v>0.13133333333333397</v>
      </c>
      <c r="S287" s="82">
        <v>-0.75160776380532468</v>
      </c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V287" s="4"/>
      <c r="AW287" s="4"/>
      <c r="AX287" s="4"/>
      <c r="AY287" s="4"/>
    </row>
    <row r="288" spans="1:51" x14ac:dyDescent="0.3">
      <c r="A288" s="1">
        <v>46157</v>
      </c>
      <c r="B288" s="82">
        <v>1.0382872818219631</v>
      </c>
      <c r="C288" s="82">
        <v>0.44402975325978405</v>
      </c>
      <c r="D288" s="82">
        <v>-3.3333333333333215E-2</v>
      </c>
      <c r="E288" s="82">
        <v>-0.2333333333333325</v>
      </c>
      <c r="F288" s="82">
        <v>0.25666666666666593</v>
      </c>
      <c r="G288" s="82">
        <v>4.5789609957907033E-2</v>
      </c>
      <c r="H288" s="82">
        <v>0.50328776599054348</v>
      </c>
      <c r="I288" s="82">
        <v>1.0408627521882128</v>
      </c>
      <c r="J288" s="82">
        <v>0.67359500751074752</v>
      </c>
      <c r="K288" s="82">
        <v>1.4886783494404785</v>
      </c>
      <c r="L288" s="82">
        <v>0.82962830637824303</v>
      </c>
      <c r="M288" s="82">
        <v>0.82553207399806294</v>
      </c>
      <c r="N288" s="82">
        <v>1.0382872818219631</v>
      </c>
      <c r="O288" s="82">
        <v>0.25666666666666593</v>
      </c>
      <c r="P288" s="82">
        <v>0.25666666666666593</v>
      </c>
      <c r="Q288" s="82">
        <v>0.25666666666666593</v>
      </c>
      <c r="R288" s="82">
        <v>0.25666666666666593</v>
      </c>
      <c r="S288" s="82">
        <v>-1.122210488489813</v>
      </c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V288" s="4"/>
      <c r="AW288" s="4"/>
      <c r="AX288" s="4"/>
      <c r="AY288" s="4"/>
    </row>
    <row r="289" spans="1:51" x14ac:dyDescent="0.3">
      <c r="A289" s="1">
        <v>46249</v>
      </c>
      <c r="B289">
        <v>1.3337206718893382</v>
      </c>
      <c r="C289">
        <v>0.56939531330470261</v>
      </c>
      <c r="D289">
        <v>0.23333333333333428</v>
      </c>
      <c r="E289">
        <v>3.3333333333334991E-2</v>
      </c>
      <c r="F289">
        <v>0.51733333333333498</v>
      </c>
      <c r="G289">
        <v>0.43884345763343241</v>
      </c>
      <c r="H289">
        <v>0.99608684616767496</v>
      </c>
      <c r="I289">
        <v>1.1560256013319901</v>
      </c>
      <c r="J289">
        <v>0.63654649247874329</v>
      </c>
      <c r="K289">
        <v>1.3055526448479746</v>
      </c>
      <c r="L289">
        <v>1.3337206718893382</v>
      </c>
      <c r="M289">
        <v>1.3337206718893382</v>
      </c>
      <c r="N289">
        <v>1.3337206718893382</v>
      </c>
      <c r="O289">
        <v>0.51733333333333498</v>
      </c>
      <c r="P289">
        <v>0.51733333333333498</v>
      </c>
      <c r="Q289">
        <v>0.51733333333333498</v>
      </c>
      <c r="R289">
        <v>0.51733333333333498</v>
      </c>
      <c r="S289">
        <v>-1.1591526402174566</v>
      </c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V289" s="4"/>
      <c r="AW289" s="4"/>
      <c r="AX289" s="4"/>
      <c r="AY289" s="4"/>
    </row>
    <row r="290" spans="1:51" x14ac:dyDescent="0.3">
      <c r="A290" s="1">
        <v>46341</v>
      </c>
      <c r="B290" s="82">
        <v>1.5891224180906445</v>
      </c>
      <c r="C290" s="82">
        <v>0.84419642466977485</v>
      </c>
      <c r="D290" s="82">
        <v>0.12398304131110649</v>
      </c>
      <c r="E290" s="82">
        <v>-7.60169586888928E-2</v>
      </c>
      <c r="F290" s="82">
        <v>0.39998304131110629</v>
      </c>
      <c r="G290" s="82">
        <v>0.4152632268035889</v>
      </c>
      <c r="H290" s="82">
        <v>0.91272128633999594</v>
      </c>
      <c r="I290" s="82">
        <v>1.2798693169551285</v>
      </c>
      <c r="J290" s="82">
        <v>0.84419642466977485</v>
      </c>
      <c r="K290" s="82">
        <v>1.2798693169551054</v>
      </c>
      <c r="L290" s="82">
        <v>1.5891224180906445</v>
      </c>
      <c r="M290" s="82">
        <v>1.5891224180906445</v>
      </c>
      <c r="N290" s="82">
        <v>1.5891224180906445</v>
      </c>
      <c r="O290" s="82">
        <v>0.39998304131110629</v>
      </c>
      <c r="P290" s="82">
        <v>0.39998304131110629</v>
      </c>
      <c r="Q290" s="82">
        <v>0.39998304131110629</v>
      </c>
      <c r="R290" s="82">
        <v>0.39998304131110629</v>
      </c>
      <c r="S290" s="82">
        <v>-0.96284317038629297</v>
      </c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V290" s="4"/>
      <c r="AW290" s="4"/>
      <c r="AX290" s="4"/>
      <c r="AY290" s="4"/>
    </row>
    <row r="291" spans="1:51" x14ac:dyDescent="0.3"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V291" s="4"/>
      <c r="AW291" s="4"/>
      <c r="AX291" s="4"/>
      <c r="AY291" s="4"/>
    </row>
    <row r="292" spans="1:51" x14ac:dyDescent="0.3"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</row>
    <row r="293" spans="1:51" x14ac:dyDescent="0.3"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</row>
    <row r="294" spans="1:51" x14ac:dyDescent="0.3"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</row>
    <row r="295" spans="1:51" x14ac:dyDescent="0.3"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</row>
    <row r="296" spans="1:51" x14ac:dyDescent="0.3"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</row>
    <row r="297" spans="1:51" x14ac:dyDescent="0.3"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</row>
    <row r="298" spans="1:51" x14ac:dyDescent="0.3"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</row>
    <row r="299" spans="1:51" x14ac:dyDescent="0.3"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</row>
    <row r="300" spans="1:51" x14ac:dyDescent="0.3"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</row>
    <row r="301" spans="1:51" x14ac:dyDescent="0.3"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</row>
    <row r="302" spans="1:51" x14ac:dyDescent="0.3"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</row>
    <row r="303" spans="1:51" x14ac:dyDescent="0.3"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</row>
    <row r="304" spans="1:51" x14ac:dyDescent="0.3"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</row>
    <row r="305" spans="24:39" x14ac:dyDescent="0.3"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</row>
    <row r="306" spans="24:39" x14ac:dyDescent="0.3"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</row>
    <row r="307" spans="24:39" x14ac:dyDescent="0.3"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</row>
    <row r="308" spans="24:39" x14ac:dyDescent="0.3"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</row>
    <row r="309" spans="24:39" x14ac:dyDescent="0.3"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299"/>
  <sheetViews>
    <sheetView zoomScale="75" zoomScaleNormal="75" workbookViewId="0">
      <pane ySplit="10" topLeftCell="A247" activePane="bottomLeft" state="frozen"/>
      <selection pane="bottomLeft" activeCell="J258" sqref="J258"/>
    </sheetView>
  </sheetViews>
  <sheetFormatPr defaultColWidth="9.109375" defaultRowHeight="14.4" x14ac:dyDescent="0.3"/>
  <cols>
    <col min="1" max="1" width="12.109375" customWidth="1"/>
    <col min="2" max="3" width="18" style="74" bestFit="1" customWidth="1"/>
    <col min="4" max="7" width="16.88671875" style="74" bestFit="1" customWidth="1"/>
    <col min="8" max="10" width="17.44140625" style="74" bestFit="1" customWidth="1"/>
    <col min="13" max="15" width="15.5546875" style="4" customWidth="1"/>
    <col min="16" max="21" width="15.5546875" customWidth="1"/>
    <col min="22" max="22" width="14" style="79" customWidth="1"/>
    <col min="23" max="23" width="15.77734375" customWidth="1"/>
  </cols>
  <sheetData>
    <row r="1" spans="1:26" x14ac:dyDescent="0.3">
      <c r="B1" s="74" t="s">
        <v>54</v>
      </c>
      <c r="C1" s="74" t="s">
        <v>55</v>
      </c>
      <c r="D1" s="74" t="s">
        <v>56</v>
      </c>
      <c r="E1" s="74" t="s">
        <v>57</v>
      </c>
      <c r="F1" s="74" t="s">
        <v>58</v>
      </c>
      <c r="G1" s="74" t="s">
        <v>59</v>
      </c>
      <c r="H1" s="74" t="s">
        <v>60</v>
      </c>
      <c r="I1" s="74" t="s">
        <v>61</v>
      </c>
      <c r="J1" s="74" t="s">
        <v>62</v>
      </c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63"/>
      <c r="Z1" s="63"/>
    </row>
    <row r="2" spans="1:26" x14ac:dyDescent="0.3">
      <c r="B2" s="74" t="s">
        <v>26</v>
      </c>
      <c r="C2" s="74" t="s">
        <v>27</v>
      </c>
      <c r="D2" s="74" t="s">
        <v>28</v>
      </c>
      <c r="E2" s="74" t="s">
        <v>29</v>
      </c>
      <c r="F2" s="74" t="s">
        <v>30</v>
      </c>
      <c r="G2" s="74" t="s">
        <v>31</v>
      </c>
      <c r="H2" s="74" t="s">
        <v>32</v>
      </c>
      <c r="I2" s="74" t="s">
        <v>33</v>
      </c>
      <c r="J2" s="74" t="s">
        <v>34</v>
      </c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63"/>
      <c r="Z2" s="63"/>
    </row>
    <row r="3" spans="1:26" x14ac:dyDescent="0.3">
      <c r="A3" s="1">
        <v>20135</v>
      </c>
      <c r="B3" s="74" t="e">
        <v>#N/A</v>
      </c>
      <c r="C3" s="74" t="e">
        <v>#N/A</v>
      </c>
      <c r="D3" s="74" t="e">
        <v>#N/A</v>
      </c>
      <c r="E3" s="74" t="e">
        <v>#N/A</v>
      </c>
      <c r="F3" s="74" t="e">
        <v>#N/A</v>
      </c>
      <c r="G3" s="74" t="e">
        <v>#N/A</v>
      </c>
      <c r="H3" s="74" t="e">
        <v>#N/A</v>
      </c>
      <c r="I3" s="74" t="e">
        <v>#N/A</v>
      </c>
      <c r="J3" s="74" t="e">
        <v>#N/A</v>
      </c>
      <c r="M3"/>
      <c r="N3"/>
      <c r="O3"/>
      <c r="V3"/>
      <c r="Y3" s="62"/>
      <c r="Z3" s="62"/>
    </row>
    <row r="4" spans="1:26" x14ac:dyDescent="0.3">
      <c r="A4" s="1">
        <v>20224</v>
      </c>
      <c r="B4" s="74" t="e">
        <v>#N/A</v>
      </c>
      <c r="C4" s="74" t="e">
        <v>#N/A</v>
      </c>
      <c r="D4" s="74" t="e">
        <v>#N/A</v>
      </c>
      <c r="E4" s="74" t="e">
        <v>#N/A</v>
      </c>
      <c r="F4" s="74" t="e">
        <v>#N/A</v>
      </c>
      <c r="G4" s="74" t="e">
        <v>#N/A</v>
      </c>
      <c r="H4" s="74" t="e">
        <v>#N/A</v>
      </c>
      <c r="I4" s="74" t="e">
        <v>#N/A</v>
      </c>
      <c r="J4" s="74" t="e">
        <v>#N/A</v>
      </c>
      <c r="M4"/>
      <c r="N4"/>
      <c r="O4"/>
      <c r="V4"/>
      <c r="Y4" s="62"/>
      <c r="Z4" s="62"/>
    </row>
    <row r="5" spans="1:26" x14ac:dyDescent="0.3">
      <c r="A5" s="1">
        <v>20316</v>
      </c>
      <c r="B5" s="74" t="e">
        <v>#N/A</v>
      </c>
      <c r="C5" s="74" t="e">
        <v>#N/A</v>
      </c>
      <c r="D5" s="74" t="e">
        <v>#N/A</v>
      </c>
      <c r="E5" s="74" t="e">
        <v>#N/A</v>
      </c>
      <c r="F5" s="74" t="e">
        <v>#N/A</v>
      </c>
      <c r="G5" s="74" t="e">
        <v>#N/A</v>
      </c>
      <c r="H5" s="74" t="e">
        <v>#N/A</v>
      </c>
      <c r="I5" s="74" t="e">
        <v>#N/A</v>
      </c>
      <c r="J5" s="74" t="e">
        <v>#N/A</v>
      </c>
      <c r="M5"/>
      <c r="N5"/>
      <c r="O5"/>
      <c r="V5"/>
      <c r="Y5" s="62"/>
      <c r="Z5" s="62"/>
    </row>
    <row r="6" spans="1:26" x14ac:dyDescent="0.3">
      <c r="A6" s="1">
        <v>20408</v>
      </c>
      <c r="B6" s="74" t="e">
        <v>#N/A</v>
      </c>
      <c r="C6" s="74" t="e">
        <v>#N/A</v>
      </c>
      <c r="D6" s="74" t="e">
        <v>#N/A</v>
      </c>
      <c r="E6" s="74" t="e">
        <v>#N/A</v>
      </c>
      <c r="F6" s="74" t="e">
        <v>#N/A</v>
      </c>
      <c r="G6" s="74" t="e">
        <v>#N/A</v>
      </c>
      <c r="H6" s="74" t="e">
        <v>#N/A</v>
      </c>
      <c r="I6" s="74" t="e">
        <v>#N/A</v>
      </c>
      <c r="J6" s="74" t="e">
        <v>#N/A</v>
      </c>
      <c r="M6"/>
      <c r="N6"/>
      <c r="O6"/>
      <c r="V6"/>
      <c r="Y6" s="62"/>
      <c r="Z6" s="62"/>
    </row>
    <row r="7" spans="1:26" x14ac:dyDescent="0.3">
      <c r="A7" s="1">
        <v>20500</v>
      </c>
      <c r="B7" s="74" t="e">
        <v>#N/A</v>
      </c>
      <c r="C7" s="74">
        <v>1.182202479042771</v>
      </c>
      <c r="D7" s="74" t="e">
        <v>#N/A</v>
      </c>
      <c r="E7" s="74" t="e">
        <v>#N/A</v>
      </c>
      <c r="F7" s="74" t="e">
        <v>#N/A</v>
      </c>
      <c r="G7" s="74" t="e">
        <v>#N/A</v>
      </c>
      <c r="H7" s="74" t="e">
        <v>#N/A</v>
      </c>
      <c r="I7" s="74" t="e">
        <v>#N/A</v>
      </c>
      <c r="J7" s="74" t="e">
        <v>#N/A</v>
      </c>
      <c r="M7"/>
      <c r="N7"/>
      <c r="O7"/>
      <c r="V7"/>
      <c r="Y7" s="62"/>
      <c r="Z7" s="62"/>
    </row>
    <row r="8" spans="1:26" x14ac:dyDescent="0.3">
      <c r="A8" s="1">
        <v>20590</v>
      </c>
      <c r="B8" s="74" t="e">
        <v>#N/A</v>
      </c>
      <c r="C8" s="74">
        <v>1.7607902082886095</v>
      </c>
      <c r="D8" s="74" t="e">
        <v>#N/A</v>
      </c>
      <c r="E8" s="74" t="e">
        <v>#N/A</v>
      </c>
      <c r="F8" s="74" t="e">
        <v>#N/A</v>
      </c>
      <c r="G8" s="74" t="e">
        <v>#N/A</v>
      </c>
      <c r="H8" s="74" t="e">
        <v>#N/A</v>
      </c>
      <c r="I8" s="74" t="e">
        <v>#N/A</v>
      </c>
      <c r="J8" s="74" t="e">
        <v>#N/A</v>
      </c>
      <c r="M8"/>
      <c r="N8"/>
      <c r="O8"/>
      <c r="V8"/>
      <c r="Y8" s="62"/>
      <c r="Z8" s="62"/>
    </row>
    <row r="9" spans="1:26" x14ac:dyDescent="0.3">
      <c r="A9" s="1">
        <v>20682</v>
      </c>
      <c r="B9" s="74" t="e">
        <v>#N/A</v>
      </c>
      <c r="C9" s="74">
        <v>2.3527734207899664</v>
      </c>
      <c r="D9" s="74" t="e">
        <v>#N/A</v>
      </c>
      <c r="E9" s="74" t="e">
        <v>#N/A</v>
      </c>
      <c r="F9" s="74" t="e">
        <v>#N/A</v>
      </c>
      <c r="G9" s="74" t="e">
        <v>#N/A</v>
      </c>
      <c r="H9" s="74" t="e">
        <v>#N/A</v>
      </c>
      <c r="I9" s="74" t="e">
        <v>#N/A</v>
      </c>
      <c r="J9" s="74" t="e">
        <v>#N/A</v>
      </c>
      <c r="M9"/>
      <c r="N9"/>
      <c r="O9"/>
      <c r="V9"/>
      <c r="Y9" s="62"/>
      <c r="Z9" s="62"/>
    </row>
    <row r="10" spans="1:26" x14ac:dyDescent="0.3">
      <c r="A10" s="1">
        <v>20774</v>
      </c>
      <c r="B10" s="74" t="e">
        <v>#N/A</v>
      </c>
      <c r="C10" s="74">
        <v>2.6734926052332186</v>
      </c>
      <c r="D10" s="74" t="e">
        <v>#N/A</v>
      </c>
      <c r="E10" s="74" t="e">
        <v>#N/A</v>
      </c>
      <c r="F10" s="74" t="e">
        <v>#N/A</v>
      </c>
      <c r="G10" s="74" t="e">
        <v>#N/A</v>
      </c>
      <c r="H10" s="74" t="e">
        <v>#N/A</v>
      </c>
      <c r="I10" s="74" t="e">
        <v>#N/A</v>
      </c>
      <c r="J10" s="74" t="e">
        <v>#N/A</v>
      </c>
      <c r="M10"/>
      <c r="N10"/>
      <c r="O10"/>
      <c r="V10"/>
      <c r="Y10" s="62"/>
      <c r="Z10" s="62"/>
    </row>
    <row r="11" spans="1:26" x14ac:dyDescent="0.3">
      <c r="A11" s="1">
        <v>20866</v>
      </c>
      <c r="B11" s="74" t="e">
        <v>#N/A</v>
      </c>
      <c r="C11" s="74">
        <v>3.1723551904829339</v>
      </c>
      <c r="D11" s="74" t="e">
        <v>#N/A</v>
      </c>
      <c r="E11" s="74" t="e">
        <v>#N/A</v>
      </c>
      <c r="F11" s="74" t="e">
        <v>#N/A</v>
      </c>
      <c r="G11" s="74" t="e">
        <v>#N/A</v>
      </c>
      <c r="H11" s="74" t="e">
        <v>#N/A</v>
      </c>
      <c r="I11" s="74" t="e">
        <v>#N/A</v>
      </c>
      <c r="J11" s="74" t="e">
        <v>#N/A</v>
      </c>
      <c r="M11"/>
      <c r="N11"/>
      <c r="O11"/>
      <c r="V11"/>
      <c r="Y11" s="62"/>
      <c r="Z11" s="62"/>
    </row>
    <row r="12" spans="1:26" x14ac:dyDescent="0.3">
      <c r="A12" s="1">
        <v>20955</v>
      </c>
      <c r="B12" s="74" t="e">
        <v>#N/A</v>
      </c>
      <c r="C12" s="74">
        <v>3.1300555672786112</v>
      </c>
      <c r="D12" s="74" t="e">
        <v>#N/A</v>
      </c>
      <c r="E12" s="74" t="e">
        <v>#N/A</v>
      </c>
      <c r="F12" s="74" t="e">
        <v>#N/A</v>
      </c>
      <c r="G12" s="74" t="e">
        <v>#N/A</v>
      </c>
      <c r="H12" s="74" t="e">
        <v>#N/A</v>
      </c>
      <c r="I12" s="74" t="e">
        <v>#N/A</v>
      </c>
      <c r="J12" s="74" t="e">
        <v>#N/A</v>
      </c>
      <c r="M12"/>
      <c r="N12"/>
      <c r="O12"/>
      <c r="V12"/>
      <c r="Y12" s="62"/>
      <c r="Z12" s="62"/>
    </row>
    <row r="13" spans="1:26" x14ac:dyDescent="0.3">
      <c r="A13" s="1">
        <v>21047</v>
      </c>
      <c r="B13" s="74" t="e">
        <v>#N/A</v>
      </c>
      <c r="C13" s="74">
        <v>2.9604346614656052</v>
      </c>
      <c r="D13" s="74" t="e">
        <v>#N/A</v>
      </c>
      <c r="E13" s="74" t="e">
        <v>#N/A</v>
      </c>
      <c r="F13" s="74" t="e">
        <v>#N/A</v>
      </c>
      <c r="G13" s="74" t="e">
        <v>#N/A</v>
      </c>
      <c r="H13" s="74" t="e">
        <v>#N/A</v>
      </c>
      <c r="I13" s="74" t="e">
        <v>#N/A</v>
      </c>
      <c r="J13" s="74" t="e">
        <v>#N/A</v>
      </c>
      <c r="M13"/>
      <c r="N13"/>
      <c r="O13"/>
      <c r="V13"/>
      <c r="Y13" s="62"/>
      <c r="Z13" s="62"/>
    </row>
    <row r="14" spans="1:26" x14ac:dyDescent="0.3">
      <c r="A14" s="1">
        <v>21139</v>
      </c>
      <c r="B14" s="74" t="e">
        <v>#N/A</v>
      </c>
      <c r="C14" s="74">
        <v>2.8947368421052611</v>
      </c>
      <c r="D14" s="74" t="e">
        <v>#N/A</v>
      </c>
      <c r="E14" s="74" t="e">
        <v>#N/A</v>
      </c>
      <c r="F14" s="74" t="e">
        <v>#N/A</v>
      </c>
      <c r="G14" s="74" t="e">
        <v>#N/A</v>
      </c>
      <c r="H14" s="74" t="e">
        <v>#N/A</v>
      </c>
      <c r="I14" s="74" t="e">
        <v>#N/A</v>
      </c>
      <c r="J14" s="74" t="e">
        <v>#N/A</v>
      </c>
      <c r="M14"/>
      <c r="N14"/>
      <c r="O14"/>
      <c r="V14"/>
      <c r="Y14" s="62"/>
      <c r="Z14" s="62"/>
    </row>
    <row r="15" spans="1:26" x14ac:dyDescent="0.3">
      <c r="A15" s="1">
        <v>21231</v>
      </c>
      <c r="B15" s="74" t="e">
        <v>#N/A</v>
      </c>
      <c r="C15" s="74">
        <v>3.2326698695950506</v>
      </c>
      <c r="D15" s="74" t="e">
        <v>#N/A</v>
      </c>
      <c r="E15" s="74" t="e">
        <v>#N/A</v>
      </c>
      <c r="F15" s="74" t="e">
        <v>#N/A</v>
      </c>
      <c r="G15" s="74" t="e">
        <v>#N/A</v>
      </c>
      <c r="H15" s="74" t="e">
        <v>#N/A</v>
      </c>
      <c r="I15" s="74" t="e">
        <v>#N/A</v>
      </c>
      <c r="J15" s="74" t="e">
        <v>#N/A</v>
      </c>
      <c r="M15"/>
      <c r="N15"/>
      <c r="O15"/>
      <c r="V15"/>
      <c r="Y15" s="62"/>
      <c r="Z15" s="62"/>
    </row>
    <row r="16" spans="1:26" x14ac:dyDescent="0.3">
      <c r="A16" s="1">
        <v>21320</v>
      </c>
      <c r="B16" s="74" t="e">
        <v>#N/A</v>
      </c>
      <c r="C16" s="74">
        <v>2.7758832355749608</v>
      </c>
      <c r="D16" s="74" t="e">
        <v>#N/A</v>
      </c>
      <c r="E16" s="74" t="e">
        <v>#N/A</v>
      </c>
      <c r="F16" s="74" t="e">
        <v>#N/A</v>
      </c>
      <c r="G16" s="74" t="e">
        <v>#N/A</v>
      </c>
      <c r="H16" s="74" t="e">
        <v>#N/A</v>
      </c>
      <c r="I16" s="74" t="e">
        <v>#N/A</v>
      </c>
      <c r="J16" s="74" t="e">
        <v>#N/A</v>
      </c>
      <c r="M16"/>
      <c r="N16"/>
      <c r="O16"/>
      <c r="V16"/>
      <c r="Y16" s="62"/>
      <c r="Z16" s="62"/>
    </row>
    <row r="17" spans="1:26" x14ac:dyDescent="0.3">
      <c r="A17" s="1">
        <v>21412</v>
      </c>
      <c r="B17" s="74" t="e">
        <v>#N/A</v>
      </c>
      <c r="C17" s="74">
        <v>2.0228671943711474</v>
      </c>
      <c r="D17" s="74" t="e">
        <v>#N/A</v>
      </c>
      <c r="E17" s="74" t="e">
        <v>#N/A</v>
      </c>
      <c r="F17" s="74" t="e">
        <v>#N/A</v>
      </c>
      <c r="G17" s="74" t="e">
        <v>#N/A</v>
      </c>
      <c r="H17" s="74" t="e">
        <v>#N/A</v>
      </c>
      <c r="I17" s="74" t="e">
        <v>#N/A</v>
      </c>
      <c r="J17" s="74" t="e">
        <v>#N/A</v>
      </c>
      <c r="M17"/>
      <c r="N17"/>
      <c r="O17"/>
      <c r="V17"/>
      <c r="Y17" s="62"/>
      <c r="Z17" s="62"/>
    </row>
    <row r="18" spans="1:26" x14ac:dyDescent="0.3">
      <c r="A18" s="1">
        <v>21504</v>
      </c>
      <c r="B18" s="74" t="e">
        <v>#N/A</v>
      </c>
      <c r="C18" s="74">
        <v>1.4537622829452035</v>
      </c>
      <c r="D18" s="74" t="e">
        <v>#N/A</v>
      </c>
      <c r="E18" s="74" t="e">
        <v>#N/A</v>
      </c>
      <c r="F18" s="74" t="e">
        <v>#N/A</v>
      </c>
      <c r="G18" s="74" t="e">
        <v>#N/A</v>
      </c>
      <c r="H18" s="74" t="e">
        <v>#N/A</v>
      </c>
      <c r="I18" s="74" t="e">
        <v>#N/A</v>
      </c>
      <c r="J18" s="74" t="e">
        <v>#N/A</v>
      </c>
      <c r="M18"/>
      <c r="N18"/>
      <c r="O18"/>
      <c r="V18"/>
      <c r="Y18" s="62"/>
      <c r="Z18" s="62"/>
    </row>
    <row r="19" spans="1:26" x14ac:dyDescent="0.3">
      <c r="A19" s="1">
        <v>21596</v>
      </c>
      <c r="B19" s="74" t="e">
        <v>#N/A</v>
      </c>
      <c r="C19" s="74">
        <v>0.90419519978723883</v>
      </c>
      <c r="D19" s="74" t="e">
        <v>#N/A</v>
      </c>
      <c r="E19" s="74" t="e">
        <v>#N/A</v>
      </c>
      <c r="F19" s="74" t="e">
        <v>#N/A</v>
      </c>
      <c r="G19" s="74" t="e">
        <v>#N/A</v>
      </c>
      <c r="H19" s="74" t="e">
        <v>#N/A</v>
      </c>
      <c r="I19" s="74" t="e">
        <v>#N/A</v>
      </c>
      <c r="J19" s="74" t="e">
        <v>#N/A</v>
      </c>
      <c r="M19"/>
      <c r="N19"/>
      <c r="O19"/>
      <c r="V19"/>
      <c r="Y19" s="62"/>
      <c r="Z19" s="62"/>
    </row>
    <row r="20" spans="1:26" x14ac:dyDescent="0.3">
      <c r="A20" s="1">
        <v>21685</v>
      </c>
      <c r="B20" s="74" t="e">
        <v>#N/A</v>
      </c>
      <c r="C20" s="74">
        <v>1.1281438715243119</v>
      </c>
      <c r="D20" s="74" t="e">
        <v>#N/A</v>
      </c>
      <c r="E20" s="74" t="e">
        <v>#N/A</v>
      </c>
      <c r="F20" s="74" t="e">
        <v>#N/A</v>
      </c>
      <c r="G20" s="74" t="e">
        <v>#N/A</v>
      </c>
      <c r="H20" s="74" t="e">
        <v>#N/A</v>
      </c>
      <c r="I20" s="74" t="e">
        <v>#N/A</v>
      </c>
      <c r="J20" s="74" t="e">
        <v>#N/A</v>
      </c>
      <c r="M20"/>
      <c r="N20"/>
      <c r="O20"/>
      <c r="V20"/>
      <c r="Y20" s="62"/>
      <c r="Z20" s="62"/>
    </row>
    <row r="21" spans="1:26" x14ac:dyDescent="0.3">
      <c r="A21" s="1">
        <v>21777</v>
      </c>
      <c r="B21" s="74" t="e">
        <v>#N/A</v>
      </c>
      <c r="C21" s="74">
        <v>1.6644562334217516</v>
      </c>
      <c r="D21" s="74" t="e">
        <v>#N/A</v>
      </c>
      <c r="E21" s="74" t="e">
        <v>#N/A</v>
      </c>
      <c r="F21" s="74" t="e">
        <v>#N/A</v>
      </c>
      <c r="G21" s="74" t="e">
        <v>#N/A</v>
      </c>
      <c r="H21" s="74" t="e">
        <v>#N/A</v>
      </c>
      <c r="I21" s="74" t="e">
        <v>#N/A</v>
      </c>
      <c r="J21" s="74" t="e">
        <v>#N/A</v>
      </c>
      <c r="M21"/>
      <c r="N21"/>
      <c r="O21"/>
      <c r="V21"/>
      <c r="Y21" s="62"/>
      <c r="Z21" s="62"/>
    </row>
    <row r="22" spans="1:26" x14ac:dyDescent="0.3">
      <c r="A22" s="1">
        <v>21869</v>
      </c>
      <c r="B22" s="74" t="e">
        <v>#N/A</v>
      </c>
      <c r="C22" s="74">
        <v>2.2621732784927628</v>
      </c>
      <c r="D22" s="74" t="e">
        <v>#N/A</v>
      </c>
      <c r="E22" s="74" t="e">
        <v>#N/A</v>
      </c>
      <c r="F22" s="74" t="e">
        <v>#N/A</v>
      </c>
      <c r="G22" s="74" t="e">
        <v>#N/A</v>
      </c>
      <c r="H22" s="74" t="e">
        <v>#N/A</v>
      </c>
      <c r="I22" s="74" t="e">
        <v>#N/A</v>
      </c>
      <c r="J22" s="74" t="e">
        <v>#N/A</v>
      </c>
      <c r="M22"/>
      <c r="N22"/>
      <c r="O22"/>
      <c r="V22"/>
      <c r="Y22" s="62"/>
      <c r="Z22" s="62"/>
    </row>
    <row r="23" spans="1:26" x14ac:dyDescent="0.3">
      <c r="A23" s="1">
        <v>21961</v>
      </c>
      <c r="B23" s="74">
        <v>2.1076377699001059</v>
      </c>
      <c r="C23" s="74">
        <v>1.6999406997430411</v>
      </c>
      <c r="D23" s="74" t="e">
        <v>#N/A</v>
      </c>
      <c r="E23" s="74" t="e">
        <v>#N/A</v>
      </c>
      <c r="F23" s="74" t="e">
        <v>#N/A</v>
      </c>
      <c r="G23" s="74" t="e">
        <v>#N/A</v>
      </c>
      <c r="H23" s="74" t="e">
        <v>#N/A</v>
      </c>
      <c r="I23" s="74" t="e">
        <v>#N/A</v>
      </c>
      <c r="J23" s="74" t="e">
        <v>#N/A</v>
      </c>
      <c r="M23"/>
      <c r="N23"/>
      <c r="O23"/>
      <c r="V23"/>
      <c r="Y23" s="62"/>
      <c r="Z23" s="62"/>
    </row>
    <row r="24" spans="1:26" x14ac:dyDescent="0.3">
      <c r="A24" s="1">
        <v>22051</v>
      </c>
      <c r="B24" s="74">
        <v>1.9489678163867152</v>
      </c>
      <c r="C24" s="74">
        <v>1.8111424634162265</v>
      </c>
      <c r="D24" s="74" t="e">
        <v>#N/A</v>
      </c>
      <c r="E24" s="74" t="e">
        <v>#N/A</v>
      </c>
      <c r="F24" s="74" t="e">
        <v>#N/A</v>
      </c>
      <c r="G24" s="74" t="e">
        <v>#N/A</v>
      </c>
      <c r="H24" s="74" t="e">
        <v>#N/A</v>
      </c>
      <c r="I24" s="74" t="e">
        <v>#N/A</v>
      </c>
      <c r="J24" s="74" t="e">
        <v>#N/A</v>
      </c>
      <c r="M24"/>
      <c r="N24"/>
      <c r="O24"/>
      <c r="V24"/>
      <c r="Y24" s="62"/>
      <c r="Z24" s="62"/>
    </row>
    <row r="25" spans="1:26" x14ac:dyDescent="0.3">
      <c r="A25" s="1">
        <v>22143</v>
      </c>
      <c r="B25" s="74">
        <v>1.6749458667685735</v>
      </c>
      <c r="C25" s="74">
        <v>1.5850238079707868</v>
      </c>
      <c r="D25" s="74" t="e">
        <v>#N/A</v>
      </c>
      <c r="E25" s="74" t="e">
        <v>#N/A</v>
      </c>
      <c r="F25" s="74" t="e">
        <v>#N/A</v>
      </c>
      <c r="G25" s="74" t="e">
        <v>#N/A</v>
      </c>
      <c r="H25" s="74" t="e">
        <v>#N/A</v>
      </c>
      <c r="I25" s="74" t="e">
        <v>#N/A</v>
      </c>
      <c r="J25" s="74" t="e">
        <v>#N/A</v>
      </c>
      <c r="M25"/>
      <c r="N25"/>
      <c r="O25"/>
      <c r="V25"/>
      <c r="Y25" s="62"/>
      <c r="Z25" s="62"/>
    </row>
    <row r="26" spans="1:26" x14ac:dyDescent="0.3">
      <c r="A26" s="1">
        <v>22235</v>
      </c>
      <c r="B26" s="74">
        <v>1.4183499018552537</v>
      </c>
      <c r="C26" s="74">
        <v>1.472591631527731</v>
      </c>
      <c r="D26" s="74" t="e">
        <v>#N/A</v>
      </c>
      <c r="E26" s="74" t="e">
        <v>#N/A</v>
      </c>
      <c r="F26" s="74" t="e">
        <v>#N/A</v>
      </c>
      <c r="G26" s="74" t="e">
        <v>#N/A</v>
      </c>
      <c r="H26" s="74" t="e">
        <v>#N/A</v>
      </c>
      <c r="I26" s="74" t="e">
        <v>#N/A</v>
      </c>
      <c r="J26" s="74" t="e">
        <v>#N/A</v>
      </c>
      <c r="M26"/>
      <c r="N26"/>
      <c r="O26"/>
      <c r="V26"/>
      <c r="Y26" s="62"/>
      <c r="Z26" s="62"/>
    </row>
    <row r="27" spans="1:26" x14ac:dyDescent="0.3">
      <c r="A27" s="1">
        <v>22327</v>
      </c>
      <c r="B27" s="74">
        <v>1.2750915288473719</v>
      </c>
      <c r="C27" s="74">
        <v>1.5289925494007095</v>
      </c>
      <c r="D27" s="74" t="e">
        <v>#N/A</v>
      </c>
      <c r="E27" s="74" t="e">
        <v>#N/A</v>
      </c>
      <c r="F27" s="74" t="e">
        <v>#N/A</v>
      </c>
      <c r="G27" s="74" t="e">
        <v>#N/A</v>
      </c>
      <c r="H27" s="74" t="e">
        <v>#N/A</v>
      </c>
      <c r="I27" s="74" t="e">
        <v>#N/A</v>
      </c>
      <c r="J27" s="74" t="e">
        <v>#N/A</v>
      </c>
      <c r="M27"/>
      <c r="N27"/>
      <c r="O27"/>
      <c r="V27"/>
      <c r="Y27" s="62"/>
      <c r="Z27" s="62"/>
    </row>
    <row r="28" spans="1:26" x14ac:dyDescent="0.3">
      <c r="A28" s="1">
        <v>22416</v>
      </c>
      <c r="B28" s="74">
        <v>1.2262608476921288</v>
      </c>
      <c r="C28" s="74">
        <v>0.9990331936835295</v>
      </c>
      <c r="D28" s="74" t="e">
        <v>#N/A</v>
      </c>
      <c r="E28" s="74" t="e">
        <v>#N/A</v>
      </c>
      <c r="F28" s="74" t="e">
        <v>#N/A</v>
      </c>
      <c r="G28" s="74" t="e">
        <v>#N/A</v>
      </c>
      <c r="H28" s="74" t="e">
        <v>#N/A</v>
      </c>
      <c r="I28" s="74" t="e">
        <v>#N/A</v>
      </c>
      <c r="J28" s="74" t="e">
        <v>#N/A</v>
      </c>
      <c r="M28"/>
      <c r="N28"/>
      <c r="O28"/>
      <c r="V28"/>
      <c r="Y28" s="62"/>
      <c r="Z28" s="62"/>
    </row>
    <row r="29" spans="1:26" x14ac:dyDescent="0.3">
      <c r="A29" s="1">
        <v>22508</v>
      </c>
      <c r="B29" s="74">
        <v>1.2652677732539974</v>
      </c>
      <c r="C29" s="74">
        <v>0.97598561705407594</v>
      </c>
      <c r="D29" s="74" t="e">
        <v>#N/A</v>
      </c>
      <c r="E29" s="74" t="e">
        <v>#N/A</v>
      </c>
      <c r="F29" s="74" t="e">
        <v>#N/A</v>
      </c>
      <c r="G29" s="74" t="e">
        <v>#N/A</v>
      </c>
      <c r="H29" s="74" t="e">
        <v>#N/A</v>
      </c>
      <c r="I29" s="74" t="e">
        <v>#N/A</v>
      </c>
      <c r="J29" s="74" t="e">
        <v>#N/A</v>
      </c>
      <c r="M29"/>
      <c r="N29"/>
      <c r="O29"/>
      <c r="V29"/>
      <c r="Y29" s="62"/>
      <c r="Z29" s="62"/>
    </row>
    <row r="30" spans="1:26" x14ac:dyDescent="0.3">
      <c r="A30" s="1">
        <v>22600</v>
      </c>
      <c r="B30" s="74">
        <v>1.1799962539801534</v>
      </c>
      <c r="C30" s="74">
        <v>0.64569748114051695</v>
      </c>
      <c r="D30" s="74" t="e">
        <v>#N/A</v>
      </c>
      <c r="E30" s="74" t="e">
        <v>#N/A</v>
      </c>
      <c r="F30" s="74" t="e">
        <v>#N/A</v>
      </c>
      <c r="G30" s="74" t="e">
        <v>#N/A</v>
      </c>
      <c r="H30" s="74" t="e">
        <v>#N/A</v>
      </c>
      <c r="I30" s="74" t="e">
        <v>#N/A</v>
      </c>
      <c r="J30" s="74" t="e">
        <v>#N/A</v>
      </c>
      <c r="M30"/>
      <c r="N30"/>
      <c r="O30"/>
      <c r="V30"/>
      <c r="Y30" s="62"/>
      <c r="Z30" s="62"/>
    </row>
    <row r="31" spans="1:26" x14ac:dyDescent="0.3">
      <c r="A31" s="1">
        <v>22692</v>
      </c>
      <c r="B31" s="74">
        <v>1.3836948391922066</v>
      </c>
      <c r="C31" s="74">
        <v>0.89336991895858642</v>
      </c>
      <c r="D31" s="74" t="e">
        <v>#N/A</v>
      </c>
      <c r="E31" s="74" t="e">
        <v>#N/A</v>
      </c>
      <c r="F31" s="74" t="e">
        <v>#N/A</v>
      </c>
      <c r="G31" s="74" t="e">
        <v>#N/A</v>
      </c>
      <c r="H31" s="74" t="e">
        <v>#N/A</v>
      </c>
      <c r="I31" s="74" t="e">
        <v>#N/A</v>
      </c>
      <c r="J31" s="74" t="e">
        <v>#N/A</v>
      </c>
      <c r="M31"/>
      <c r="N31"/>
      <c r="O31"/>
      <c r="V31"/>
      <c r="Y31" s="62"/>
      <c r="Z31" s="62"/>
    </row>
    <row r="32" spans="1:26" x14ac:dyDescent="0.3">
      <c r="A32" s="1">
        <v>22781</v>
      </c>
      <c r="B32" s="74">
        <v>1.4350500093184948</v>
      </c>
      <c r="C32" s="74">
        <v>1.2571793235481854</v>
      </c>
      <c r="D32" s="74" t="e">
        <v>#N/A</v>
      </c>
      <c r="E32" s="74" t="e">
        <v>#N/A</v>
      </c>
      <c r="F32" s="74" t="e">
        <v>#N/A</v>
      </c>
      <c r="G32" s="74" t="e">
        <v>#N/A</v>
      </c>
      <c r="H32" s="74" t="e">
        <v>#N/A</v>
      </c>
      <c r="I32" s="74" t="e">
        <v>#N/A</v>
      </c>
      <c r="J32" s="74" t="e">
        <v>#N/A</v>
      </c>
      <c r="M32"/>
      <c r="N32"/>
      <c r="O32"/>
      <c r="V32"/>
      <c r="Y32" s="62"/>
      <c r="Z32" s="62"/>
    </row>
    <row r="33" spans="1:26" x14ac:dyDescent="0.3">
      <c r="A33" s="1">
        <v>22873</v>
      </c>
      <c r="B33" s="74">
        <v>1.3298694872270644</v>
      </c>
      <c r="C33" s="74">
        <v>1.1700368815973583</v>
      </c>
      <c r="D33" s="74" t="e">
        <v>#N/A</v>
      </c>
      <c r="E33" s="74" t="e">
        <v>#N/A</v>
      </c>
      <c r="F33" s="74" t="e">
        <v>#N/A</v>
      </c>
      <c r="G33" s="74" t="e">
        <v>#N/A</v>
      </c>
      <c r="H33" s="74" t="e">
        <v>#N/A</v>
      </c>
      <c r="I33" s="74" t="e">
        <v>#N/A</v>
      </c>
      <c r="J33" s="74" t="e">
        <v>#N/A</v>
      </c>
      <c r="M33"/>
      <c r="N33"/>
      <c r="O33"/>
      <c r="V33"/>
      <c r="Y33" s="62"/>
      <c r="Z33" s="62"/>
    </row>
    <row r="34" spans="1:26" x14ac:dyDescent="0.3">
      <c r="A34" s="1">
        <v>22965</v>
      </c>
      <c r="B34" s="74">
        <v>1.2773047019622341</v>
      </c>
      <c r="C34" s="74">
        <v>1.3656863367845995</v>
      </c>
      <c r="D34" s="74" t="e">
        <v>#N/A</v>
      </c>
      <c r="E34" s="74" t="e">
        <v>#N/A</v>
      </c>
      <c r="F34" s="74" t="e">
        <v>#N/A</v>
      </c>
      <c r="G34" s="74" t="e">
        <v>#N/A</v>
      </c>
      <c r="H34" s="74" t="e">
        <v>#N/A</v>
      </c>
      <c r="I34" s="74" t="e">
        <v>#N/A</v>
      </c>
      <c r="J34" s="74" t="e">
        <v>#N/A</v>
      </c>
      <c r="M34"/>
      <c r="N34"/>
      <c r="O34"/>
      <c r="V34"/>
      <c r="Y34" s="62"/>
      <c r="Z34" s="62"/>
    </row>
    <row r="35" spans="1:26" x14ac:dyDescent="0.3">
      <c r="A35" s="1">
        <v>23057</v>
      </c>
      <c r="B35" s="74">
        <v>1.2357063814090852</v>
      </c>
      <c r="C35" s="74">
        <v>1.2206691543861892</v>
      </c>
      <c r="D35" s="74" t="e">
        <v>#N/A</v>
      </c>
      <c r="E35" s="74" t="e">
        <v>#N/A</v>
      </c>
      <c r="F35" s="74" t="e">
        <v>#N/A</v>
      </c>
      <c r="G35" s="74" t="e">
        <v>#N/A</v>
      </c>
      <c r="H35" s="74" t="e">
        <v>#N/A</v>
      </c>
      <c r="I35" s="74" t="e">
        <v>#N/A</v>
      </c>
      <c r="J35" s="74" t="e">
        <v>#N/A</v>
      </c>
      <c r="M35"/>
      <c r="N35"/>
      <c r="O35"/>
      <c r="V35"/>
      <c r="Y35" s="62"/>
      <c r="Z35" s="62"/>
    </row>
    <row r="36" spans="1:26" x14ac:dyDescent="0.3">
      <c r="A36" s="1">
        <v>23146</v>
      </c>
      <c r="B36" s="74">
        <v>1.2310142087212261</v>
      </c>
      <c r="C36" s="74">
        <v>1.0209869540555916</v>
      </c>
      <c r="D36" s="74" t="e">
        <v>#N/A</v>
      </c>
      <c r="E36" s="74" t="e">
        <v>#N/A</v>
      </c>
      <c r="F36" s="74" t="e">
        <v>#N/A</v>
      </c>
      <c r="G36" s="74" t="e">
        <v>#N/A</v>
      </c>
      <c r="H36" s="74" t="e">
        <v>#N/A</v>
      </c>
      <c r="I36" s="74" t="e">
        <v>#N/A</v>
      </c>
      <c r="J36" s="74" t="e">
        <v>#N/A</v>
      </c>
      <c r="M36"/>
      <c r="N36"/>
      <c r="O36"/>
      <c r="V36"/>
      <c r="Y36" s="62"/>
      <c r="Z36" s="62"/>
    </row>
    <row r="37" spans="1:26" x14ac:dyDescent="0.3">
      <c r="A37" s="1">
        <v>23238</v>
      </c>
      <c r="B37" s="74">
        <v>1.2879990233182648</v>
      </c>
      <c r="C37" s="74">
        <v>1.2382149591451785</v>
      </c>
      <c r="D37" s="74" t="e">
        <v>#N/A</v>
      </c>
      <c r="E37" s="74" t="e">
        <v>#N/A</v>
      </c>
      <c r="F37" s="74" t="e">
        <v>#N/A</v>
      </c>
      <c r="G37" s="74" t="e">
        <v>#N/A</v>
      </c>
      <c r="H37" s="74" t="e">
        <v>#N/A</v>
      </c>
      <c r="I37" s="74" t="e">
        <v>#N/A</v>
      </c>
      <c r="J37" s="74" t="e">
        <v>#N/A</v>
      </c>
      <c r="M37"/>
      <c r="N37"/>
      <c r="O37"/>
      <c r="V37"/>
      <c r="Y37" s="62"/>
      <c r="Z37" s="62"/>
    </row>
    <row r="38" spans="1:26" x14ac:dyDescent="0.3">
      <c r="A38" s="1">
        <v>23330</v>
      </c>
      <c r="B38" s="74">
        <v>1.5841101565831739</v>
      </c>
      <c r="C38" s="74">
        <v>1.3034214813886447</v>
      </c>
      <c r="D38" s="74" t="e">
        <v>#N/A</v>
      </c>
      <c r="E38" s="74" t="e">
        <v>#N/A</v>
      </c>
      <c r="F38" s="74" t="e">
        <v>#N/A</v>
      </c>
      <c r="G38" s="74" t="e">
        <v>#N/A</v>
      </c>
      <c r="H38" s="74" t="e">
        <v>#N/A</v>
      </c>
      <c r="I38" s="74" t="e">
        <v>#N/A</v>
      </c>
      <c r="J38" s="74" t="e">
        <v>#N/A</v>
      </c>
      <c r="M38"/>
      <c r="N38"/>
      <c r="O38"/>
      <c r="V38"/>
      <c r="Y38" s="62"/>
      <c r="Z38" s="62"/>
    </row>
    <row r="39" spans="1:26" x14ac:dyDescent="0.3">
      <c r="A39" s="1">
        <v>23422</v>
      </c>
      <c r="B39" s="74">
        <v>1.6821521831541952</v>
      </c>
      <c r="C39" s="74">
        <v>1.4933766558360206</v>
      </c>
      <c r="D39" s="74" t="e">
        <v>#N/A</v>
      </c>
      <c r="E39" s="74" t="e">
        <v>#N/A</v>
      </c>
      <c r="F39" s="74" t="e">
        <v>#N/A</v>
      </c>
      <c r="G39" s="74" t="e">
        <v>#N/A</v>
      </c>
      <c r="H39" s="74" t="e">
        <v>#N/A</v>
      </c>
      <c r="I39" s="74" t="e">
        <v>#N/A</v>
      </c>
      <c r="J39" s="74" t="e">
        <v>#N/A</v>
      </c>
      <c r="M39"/>
      <c r="N39"/>
      <c r="O39"/>
      <c r="V39"/>
      <c r="Y39" s="62"/>
      <c r="Z39" s="62"/>
    </row>
    <row r="40" spans="1:26" x14ac:dyDescent="0.3">
      <c r="A40" s="1">
        <v>23512</v>
      </c>
      <c r="B40" s="74">
        <v>1.603242785407466</v>
      </c>
      <c r="C40" s="74">
        <v>1.5534344001497224</v>
      </c>
      <c r="D40" s="74" t="e">
        <v>#N/A</v>
      </c>
      <c r="E40" s="74" t="e">
        <v>#N/A</v>
      </c>
      <c r="F40" s="74" t="e">
        <v>#N/A</v>
      </c>
      <c r="G40" s="74" t="e">
        <v>#N/A</v>
      </c>
      <c r="H40" s="74" t="e">
        <v>#N/A</v>
      </c>
      <c r="I40" s="74" t="e">
        <v>#N/A</v>
      </c>
      <c r="J40" s="74" t="e">
        <v>#N/A</v>
      </c>
      <c r="M40"/>
      <c r="N40"/>
      <c r="O40"/>
      <c r="V40"/>
      <c r="Y40" s="62"/>
      <c r="Z40" s="62"/>
    </row>
    <row r="41" spans="1:26" x14ac:dyDescent="0.3">
      <c r="A41" s="1">
        <v>23604</v>
      </c>
      <c r="B41" s="74">
        <v>1.4885795214849562</v>
      </c>
      <c r="C41" s="74">
        <v>1.3906996957844475</v>
      </c>
      <c r="D41" s="74" t="e">
        <v>#N/A</v>
      </c>
      <c r="E41" s="74" t="e">
        <v>#N/A</v>
      </c>
      <c r="F41" s="74" t="e">
        <v>#N/A</v>
      </c>
      <c r="G41" s="74" t="e">
        <v>#N/A</v>
      </c>
      <c r="H41" s="74" t="e">
        <v>#N/A</v>
      </c>
      <c r="I41" s="74" t="e">
        <v>#N/A</v>
      </c>
      <c r="J41" s="74" t="e">
        <v>#N/A</v>
      </c>
      <c r="M41"/>
      <c r="N41"/>
      <c r="O41"/>
      <c r="V41"/>
      <c r="Y41" s="62"/>
      <c r="Z41" s="62"/>
    </row>
    <row r="42" spans="1:26" x14ac:dyDescent="0.3">
      <c r="A42" s="1">
        <v>23696</v>
      </c>
      <c r="B42" s="74">
        <v>1.259521381874884</v>
      </c>
      <c r="C42" s="74">
        <v>1.3546950389706769</v>
      </c>
      <c r="D42" s="74" t="e">
        <v>#N/A</v>
      </c>
      <c r="E42" s="74" t="e">
        <v>#N/A</v>
      </c>
      <c r="F42" s="74" t="e">
        <v>#N/A</v>
      </c>
      <c r="G42" s="74" t="e">
        <v>#N/A</v>
      </c>
      <c r="H42" s="74" t="e">
        <v>#N/A</v>
      </c>
      <c r="I42" s="74" t="e">
        <v>#N/A</v>
      </c>
      <c r="J42" s="74" t="e">
        <v>#N/A</v>
      </c>
      <c r="M42"/>
      <c r="N42"/>
      <c r="O42"/>
      <c r="V42"/>
      <c r="Y42" s="62"/>
      <c r="Z42" s="62"/>
    </row>
    <row r="43" spans="1:26" x14ac:dyDescent="0.3">
      <c r="A43" s="1">
        <v>23788</v>
      </c>
      <c r="B43" s="74">
        <v>1.2123745819397902</v>
      </c>
      <c r="C43" s="74">
        <v>1.2005171458474351</v>
      </c>
      <c r="D43" s="74" t="e">
        <v>#N/A</v>
      </c>
      <c r="E43" s="74" t="e">
        <v>#N/A</v>
      </c>
      <c r="F43" s="74" t="e">
        <v>#N/A</v>
      </c>
      <c r="G43" s="74" t="e">
        <v>#N/A</v>
      </c>
      <c r="H43" s="74" t="e">
        <v>#N/A</v>
      </c>
      <c r="I43" s="74" t="e">
        <v>#N/A</v>
      </c>
      <c r="J43" s="74" t="e">
        <v>#N/A</v>
      </c>
      <c r="M43"/>
      <c r="N43"/>
      <c r="O43"/>
      <c r="V43"/>
      <c r="Y43" s="62"/>
      <c r="Z43" s="62"/>
    </row>
    <row r="44" spans="1:26" x14ac:dyDescent="0.3">
      <c r="A44" s="1">
        <v>23877</v>
      </c>
      <c r="B44" s="74">
        <v>1.220674050256032</v>
      </c>
      <c r="C44" s="74">
        <v>1.4989556456567188</v>
      </c>
      <c r="D44" s="74" t="e">
        <v>#N/A</v>
      </c>
      <c r="E44" s="74" t="e">
        <v>#N/A</v>
      </c>
      <c r="F44" s="74" t="e">
        <v>#N/A</v>
      </c>
      <c r="G44" s="74" t="e">
        <v>#N/A</v>
      </c>
      <c r="H44" s="74" t="e">
        <v>#N/A</v>
      </c>
      <c r="I44" s="74" t="e">
        <v>#N/A</v>
      </c>
      <c r="J44" s="74" t="e">
        <v>#N/A</v>
      </c>
      <c r="M44"/>
      <c r="N44"/>
      <c r="O44"/>
      <c r="V44"/>
      <c r="Y44" s="62"/>
      <c r="Z44" s="62"/>
    </row>
    <row r="45" spans="1:26" x14ac:dyDescent="0.3">
      <c r="A45" s="1">
        <v>23969</v>
      </c>
      <c r="B45" s="74">
        <v>1.2589073634204251</v>
      </c>
      <c r="C45" s="74">
        <v>1.543077582511776</v>
      </c>
      <c r="D45" s="74" t="e">
        <v>#N/A</v>
      </c>
      <c r="E45" s="74" t="e">
        <v>#N/A</v>
      </c>
      <c r="F45" s="74" t="e">
        <v>#N/A</v>
      </c>
      <c r="G45" s="74" t="e">
        <v>#N/A</v>
      </c>
      <c r="H45" s="74" t="e">
        <v>#N/A</v>
      </c>
      <c r="I45" s="74" t="e">
        <v>#N/A</v>
      </c>
      <c r="J45" s="74" t="e">
        <v>#N/A</v>
      </c>
      <c r="M45"/>
      <c r="N45"/>
      <c r="O45"/>
      <c r="V45"/>
      <c r="Y45" s="62"/>
      <c r="Z45" s="62"/>
    </row>
    <row r="46" spans="1:26" x14ac:dyDescent="0.3">
      <c r="A46" s="1">
        <v>24061</v>
      </c>
      <c r="B46" s="74">
        <v>1.3386246520168399</v>
      </c>
      <c r="C46" s="74">
        <v>1.5196826365578175</v>
      </c>
      <c r="D46" s="74" t="e">
        <v>#N/A</v>
      </c>
      <c r="E46" s="74" t="e">
        <v>#N/A</v>
      </c>
      <c r="F46" s="74" t="e">
        <v>#N/A</v>
      </c>
      <c r="G46" s="74" t="e">
        <v>#N/A</v>
      </c>
      <c r="H46" s="74" t="e">
        <v>#N/A</v>
      </c>
      <c r="I46" s="74" t="e">
        <v>#N/A</v>
      </c>
      <c r="J46" s="74" t="e">
        <v>#N/A</v>
      </c>
      <c r="M46"/>
      <c r="N46"/>
      <c r="O46"/>
      <c r="V46"/>
      <c r="Y46" s="62"/>
      <c r="Z46" s="62"/>
    </row>
    <row r="47" spans="1:26" x14ac:dyDescent="0.3">
      <c r="A47" s="1">
        <v>24153</v>
      </c>
      <c r="B47" s="74">
        <v>1.4633858500029628</v>
      </c>
      <c r="C47" s="74">
        <v>1.9771261710670673</v>
      </c>
      <c r="D47" s="74" t="e">
        <v>#N/A</v>
      </c>
      <c r="E47" s="74" t="e">
        <v>#N/A</v>
      </c>
      <c r="F47" s="74" t="e">
        <v>#N/A</v>
      </c>
      <c r="G47" s="74" t="e">
        <v>#N/A</v>
      </c>
      <c r="H47" s="74" t="e">
        <v>#N/A</v>
      </c>
      <c r="I47" s="74" t="e">
        <v>#N/A</v>
      </c>
      <c r="J47" s="74" t="e">
        <v>#N/A</v>
      </c>
      <c r="M47"/>
      <c r="N47"/>
      <c r="O47"/>
      <c r="V47"/>
      <c r="Y47" s="62"/>
      <c r="Z47" s="62"/>
    </row>
    <row r="48" spans="1:26" x14ac:dyDescent="0.3">
      <c r="A48" s="1">
        <v>24242</v>
      </c>
      <c r="B48" s="74">
        <v>1.9707041590681929</v>
      </c>
      <c r="C48" s="74">
        <v>2.2818060767461734</v>
      </c>
      <c r="D48" s="74" t="e">
        <v>#N/A</v>
      </c>
      <c r="E48" s="74" t="e">
        <v>#N/A</v>
      </c>
      <c r="F48" s="74" t="e">
        <v>#N/A</v>
      </c>
      <c r="G48" s="74" t="e">
        <v>#N/A</v>
      </c>
      <c r="H48" s="74" t="e">
        <v>#N/A</v>
      </c>
      <c r="I48" s="74" t="e">
        <v>#N/A</v>
      </c>
      <c r="J48" s="74" t="e">
        <v>#N/A</v>
      </c>
      <c r="M48"/>
      <c r="N48"/>
      <c r="O48"/>
      <c r="V48"/>
      <c r="Y48" s="62"/>
      <c r="Z48" s="62"/>
    </row>
    <row r="49" spans="1:26" x14ac:dyDescent="0.3">
      <c r="A49" s="1">
        <v>24334</v>
      </c>
      <c r="B49" s="74">
        <v>2.4923762608491717</v>
      </c>
      <c r="C49" s="74">
        <v>2.6834710245432047</v>
      </c>
      <c r="D49" s="74" t="e">
        <v>#N/A</v>
      </c>
      <c r="E49" s="74" t="e">
        <v>#N/A</v>
      </c>
      <c r="F49" s="74" t="e">
        <v>#N/A</v>
      </c>
      <c r="G49" s="74" t="e">
        <v>#N/A</v>
      </c>
      <c r="H49" s="74" t="e">
        <v>#N/A</v>
      </c>
      <c r="I49" s="74" t="e">
        <v>#N/A</v>
      </c>
      <c r="J49" s="74" t="e">
        <v>#N/A</v>
      </c>
      <c r="M49"/>
      <c r="N49"/>
      <c r="O49"/>
      <c r="V49"/>
      <c r="Y49" s="62"/>
      <c r="Z49" s="62"/>
    </row>
    <row r="50" spans="1:26" x14ac:dyDescent="0.3">
      <c r="A50" s="1">
        <v>24426</v>
      </c>
      <c r="B50" s="74">
        <v>3.0334911450113911</v>
      </c>
      <c r="C50" s="74">
        <v>3.1621979078994888</v>
      </c>
      <c r="D50" s="74" t="e">
        <v>#N/A</v>
      </c>
      <c r="E50" s="74" t="e">
        <v>#N/A</v>
      </c>
      <c r="F50" s="74" t="e">
        <v>#N/A</v>
      </c>
      <c r="G50" s="74" t="e">
        <v>#N/A</v>
      </c>
      <c r="H50" s="74" t="e">
        <v>#N/A</v>
      </c>
      <c r="I50" s="74" t="e">
        <v>#N/A</v>
      </c>
      <c r="J50" s="74" t="e">
        <v>#N/A</v>
      </c>
      <c r="M50"/>
      <c r="N50"/>
      <c r="O50"/>
      <c r="V50"/>
      <c r="Y50" s="62"/>
      <c r="Z50" s="62"/>
    </row>
    <row r="51" spans="1:26" x14ac:dyDescent="0.3">
      <c r="A51" s="1">
        <v>24518</v>
      </c>
      <c r="B51" s="74">
        <v>3.0822913637685412</v>
      </c>
      <c r="C51" s="74">
        <v>2.6606216071108912</v>
      </c>
      <c r="D51" s="74" t="e">
        <v>#N/A</v>
      </c>
      <c r="E51" s="74" t="e">
        <v>#N/A</v>
      </c>
      <c r="F51" s="74" t="e">
        <v>#N/A</v>
      </c>
      <c r="G51" s="74" t="e">
        <v>#N/A</v>
      </c>
      <c r="H51" s="74" t="e">
        <v>#N/A</v>
      </c>
      <c r="I51" s="74" t="e">
        <v>#N/A</v>
      </c>
      <c r="J51" s="74" t="e">
        <v>#N/A</v>
      </c>
      <c r="M51"/>
      <c r="N51"/>
      <c r="O51"/>
      <c r="V51"/>
      <c r="Y51" s="62"/>
      <c r="Z51" s="62"/>
    </row>
    <row r="52" spans="1:26" x14ac:dyDescent="0.3">
      <c r="A52" s="1">
        <v>24607</v>
      </c>
      <c r="B52" s="74">
        <v>2.9421945309795916</v>
      </c>
      <c r="C52" s="74">
        <v>2.3196638854370066</v>
      </c>
      <c r="D52" s="74" t="e">
        <v>#N/A</v>
      </c>
      <c r="E52" s="74" t="e">
        <v>#N/A</v>
      </c>
      <c r="F52" s="74" t="e">
        <v>#N/A</v>
      </c>
      <c r="G52" s="74" t="e">
        <v>#N/A</v>
      </c>
      <c r="H52" s="74" t="e">
        <v>#N/A</v>
      </c>
      <c r="I52" s="74" t="e">
        <v>#N/A</v>
      </c>
      <c r="J52" s="74" t="e">
        <v>#N/A</v>
      </c>
      <c r="M52"/>
      <c r="N52"/>
      <c r="O52"/>
      <c r="V52"/>
      <c r="Y52" s="62"/>
      <c r="Z52" s="62"/>
    </row>
    <row r="53" spans="1:26" x14ac:dyDescent="0.3">
      <c r="A53" s="1">
        <v>24699</v>
      </c>
      <c r="B53" s="74">
        <v>3.0268352692109701</v>
      </c>
      <c r="C53" s="74">
        <v>2.4900164435048389</v>
      </c>
      <c r="D53" s="74" t="e">
        <v>#N/A</v>
      </c>
      <c r="E53" s="74" t="e">
        <v>#N/A</v>
      </c>
      <c r="F53" s="74" t="e">
        <v>#N/A</v>
      </c>
      <c r="G53" s="74" t="e">
        <v>#N/A</v>
      </c>
      <c r="H53" s="74" t="e">
        <v>#N/A</v>
      </c>
      <c r="I53" s="74" t="e">
        <v>#N/A</v>
      </c>
      <c r="J53" s="74" t="e">
        <v>#N/A</v>
      </c>
      <c r="M53"/>
      <c r="N53"/>
      <c r="O53"/>
      <c r="V53"/>
      <c r="Y53" s="62"/>
      <c r="Z53" s="62"/>
    </row>
    <row r="54" spans="1:26" x14ac:dyDescent="0.3">
      <c r="A54" s="1">
        <v>24791</v>
      </c>
      <c r="B54" s="74">
        <v>3.1767642387111383</v>
      </c>
      <c r="C54" s="74">
        <v>2.5757575757575868</v>
      </c>
      <c r="D54" s="74" t="e">
        <v>#N/A</v>
      </c>
      <c r="E54" s="74" t="e">
        <v>#N/A</v>
      </c>
      <c r="F54" s="74" t="e">
        <v>#N/A</v>
      </c>
      <c r="G54" s="74" t="e">
        <v>#N/A</v>
      </c>
      <c r="H54" s="74" t="e">
        <v>#N/A</v>
      </c>
      <c r="I54" s="74" t="e">
        <v>#N/A</v>
      </c>
      <c r="J54" s="74" t="e">
        <v>#N/A</v>
      </c>
      <c r="M54"/>
      <c r="N54"/>
      <c r="O54"/>
      <c r="V54"/>
      <c r="Y54" s="62"/>
      <c r="Z54" s="62"/>
    </row>
    <row r="55" spans="1:26" x14ac:dyDescent="0.3">
      <c r="A55" s="1">
        <v>24883</v>
      </c>
      <c r="B55" s="74">
        <v>3.7799717912552877</v>
      </c>
      <c r="C55" s="74">
        <v>3.3703294787611249</v>
      </c>
      <c r="D55" s="74" t="e">
        <v>#N/A</v>
      </c>
      <c r="E55" s="74" t="e">
        <v>#N/A</v>
      </c>
      <c r="F55" s="74" t="e">
        <v>#N/A</v>
      </c>
      <c r="G55" s="74" t="e">
        <v>#N/A</v>
      </c>
      <c r="H55" s="74" t="e">
        <v>#N/A</v>
      </c>
      <c r="I55" s="74" t="e">
        <v>#N/A</v>
      </c>
      <c r="J55" s="74" t="e">
        <v>#N/A</v>
      </c>
      <c r="M55"/>
      <c r="N55"/>
      <c r="O55"/>
      <c r="V55"/>
      <c r="Y55" s="62"/>
      <c r="Z55" s="62"/>
    </row>
    <row r="56" spans="1:26" x14ac:dyDescent="0.3">
      <c r="A56" s="1">
        <v>24973</v>
      </c>
      <c r="B56" s="74">
        <v>4.2871553463349032</v>
      </c>
      <c r="C56" s="74">
        <v>3.9326817419466753</v>
      </c>
      <c r="D56" s="74" t="e">
        <v>#N/A</v>
      </c>
      <c r="E56" s="74" t="e">
        <v>#N/A</v>
      </c>
      <c r="F56" s="74" t="e">
        <v>#N/A</v>
      </c>
      <c r="G56" s="74" t="e">
        <v>#N/A</v>
      </c>
      <c r="H56" s="74" t="e">
        <v>#N/A</v>
      </c>
      <c r="I56" s="74" t="e">
        <v>#N/A</v>
      </c>
      <c r="J56" s="74" t="e">
        <v>#N/A</v>
      </c>
      <c r="M56"/>
      <c r="N56"/>
      <c r="O56"/>
      <c r="V56"/>
      <c r="Y56" s="62"/>
      <c r="Z56" s="62"/>
    </row>
    <row r="57" spans="1:26" x14ac:dyDescent="0.3">
      <c r="A57" s="1">
        <v>25065</v>
      </c>
      <c r="B57" s="74">
        <v>4.504054204154162</v>
      </c>
      <c r="C57" s="74">
        <v>4.0396516158606399</v>
      </c>
      <c r="D57" s="74" t="e">
        <v>#N/A</v>
      </c>
      <c r="E57" s="74" t="e">
        <v>#N/A</v>
      </c>
      <c r="F57" s="74" t="e">
        <v>#N/A</v>
      </c>
      <c r="G57" s="74" t="e">
        <v>#N/A</v>
      </c>
      <c r="H57" s="74" t="e">
        <v>#N/A</v>
      </c>
      <c r="I57" s="74" t="e">
        <v>#N/A</v>
      </c>
      <c r="J57" s="74" t="e">
        <v>#N/A</v>
      </c>
      <c r="M57"/>
      <c r="N57"/>
      <c r="O57"/>
      <c r="V57"/>
      <c r="Y57" s="62"/>
      <c r="Z57" s="62"/>
    </row>
    <row r="58" spans="1:26" x14ac:dyDescent="0.3">
      <c r="A58" s="1">
        <v>25157</v>
      </c>
      <c r="B58" s="74">
        <v>4.6624147789751547</v>
      </c>
      <c r="C58" s="74">
        <v>4.2949664810816968</v>
      </c>
      <c r="D58" s="74" t="e">
        <v>#N/A</v>
      </c>
      <c r="E58" s="74" t="e">
        <v>#N/A</v>
      </c>
      <c r="F58" s="74" t="e">
        <v>#N/A</v>
      </c>
      <c r="G58" s="74" t="e">
        <v>#N/A</v>
      </c>
      <c r="H58" s="74" t="e">
        <v>#N/A</v>
      </c>
      <c r="I58" s="74" t="e">
        <v>#N/A</v>
      </c>
      <c r="J58" s="74" t="e">
        <v>#N/A</v>
      </c>
      <c r="M58"/>
      <c r="N58"/>
      <c r="O58"/>
      <c r="V58"/>
      <c r="Y58" s="62"/>
      <c r="Z58" s="62"/>
    </row>
    <row r="59" spans="1:26" x14ac:dyDescent="0.3">
      <c r="A59" s="1">
        <v>25249</v>
      </c>
      <c r="B59" s="74">
        <v>4.6153846153846212</v>
      </c>
      <c r="C59" s="74">
        <v>4.1992242396986956</v>
      </c>
      <c r="D59" s="74" t="e">
        <v>#N/A</v>
      </c>
      <c r="E59" s="74" t="e">
        <v>#N/A</v>
      </c>
      <c r="F59" s="74" t="e">
        <v>#N/A</v>
      </c>
      <c r="G59" s="74" t="e">
        <v>#N/A</v>
      </c>
      <c r="H59" s="74" t="e">
        <v>#N/A</v>
      </c>
      <c r="I59" s="74" t="e">
        <v>#N/A</v>
      </c>
      <c r="J59" s="74" t="e">
        <v>#N/A</v>
      </c>
      <c r="M59"/>
      <c r="N59"/>
      <c r="O59"/>
      <c r="V59"/>
      <c r="Y59" s="62"/>
      <c r="Z59" s="62"/>
    </row>
    <row r="60" spans="1:26" x14ac:dyDescent="0.3">
      <c r="A60" s="1">
        <v>25338</v>
      </c>
      <c r="B60" s="74">
        <v>4.648288462571859</v>
      </c>
      <c r="C60" s="74">
        <v>4.4571810138556378</v>
      </c>
      <c r="D60" s="74" t="e">
        <v>#N/A</v>
      </c>
      <c r="E60" s="74" t="e">
        <v>#N/A</v>
      </c>
      <c r="F60" s="74" t="e">
        <v>#N/A</v>
      </c>
      <c r="G60" s="74" t="e">
        <v>#N/A</v>
      </c>
      <c r="H60" s="74" t="e">
        <v>#N/A</v>
      </c>
      <c r="I60" s="74" t="e">
        <v>#N/A</v>
      </c>
      <c r="J60" s="74" t="e">
        <v>#N/A</v>
      </c>
      <c r="M60"/>
      <c r="N60"/>
      <c r="O60"/>
      <c r="V60"/>
      <c r="Y60" s="62"/>
      <c r="Z60" s="62"/>
    </row>
    <row r="61" spans="1:26" x14ac:dyDescent="0.3">
      <c r="A61" s="1">
        <v>25430</v>
      </c>
      <c r="B61" s="74">
        <v>4.6872508901525389</v>
      </c>
      <c r="C61" s="74">
        <v>4.6538525086743388</v>
      </c>
      <c r="D61" s="74" t="e">
        <v>#N/A</v>
      </c>
      <c r="E61" s="74" t="e">
        <v>#N/A</v>
      </c>
      <c r="F61" s="74" t="e">
        <v>#N/A</v>
      </c>
      <c r="G61" s="74" t="e">
        <v>#N/A</v>
      </c>
      <c r="H61" s="74" t="e">
        <v>#N/A</v>
      </c>
      <c r="I61" s="74" t="e">
        <v>#N/A</v>
      </c>
      <c r="J61" s="74" t="e">
        <v>#N/A</v>
      </c>
      <c r="M61"/>
      <c r="N61"/>
      <c r="O61"/>
      <c r="V61"/>
      <c r="Y61" s="62"/>
      <c r="Z61" s="62"/>
    </row>
    <row r="62" spans="1:26" x14ac:dyDescent="0.3">
      <c r="A62" s="1">
        <v>25522</v>
      </c>
      <c r="B62" s="74">
        <v>4.6963647825173371</v>
      </c>
      <c r="C62" s="74">
        <v>4.7009478156661899</v>
      </c>
      <c r="D62" s="74" t="e">
        <v>#N/A</v>
      </c>
      <c r="E62" s="74" t="e">
        <v>#N/A</v>
      </c>
      <c r="F62" s="74" t="e">
        <v>#N/A</v>
      </c>
      <c r="G62" s="74" t="e">
        <v>#N/A</v>
      </c>
      <c r="H62" s="74" t="e">
        <v>#N/A</v>
      </c>
      <c r="I62" s="74" t="e">
        <v>#N/A</v>
      </c>
      <c r="J62" s="74" t="e">
        <v>#N/A</v>
      </c>
      <c r="M62"/>
      <c r="N62"/>
      <c r="O62"/>
      <c r="V62"/>
      <c r="Y62" s="62"/>
      <c r="Z62" s="62"/>
    </row>
    <row r="63" spans="1:26" x14ac:dyDescent="0.3">
      <c r="A63" s="1">
        <v>25614</v>
      </c>
      <c r="B63" s="74">
        <v>4.6975680731656588</v>
      </c>
      <c r="C63" s="74">
        <v>4.8985757444971911</v>
      </c>
      <c r="D63" s="74" t="e">
        <v>#N/A</v>
      </c>
      <c r="E63" s="74" t="e">
        <v>#N/A</v>
      </c>
      <c r="F63" s="74" t="e">
        <v>#N/A</v>
      </c>
      <c r="G63" s="74" t="e">
        <v>#N/A</v>
      </c>
      <c r="H63" s="74" t="e">
        <v>#N/A</v>
      </c>
      <c r="I63" s="74" t="e">
        <v>#N/A</v>
      </c>
      <c r="J63" s="74" t="e">
        <v>#N/A</v>
      </c>
      <c r="M63"/>
      <c r="N63"/>
      <c r="O63"/>
      <c r="V63"/>
      <c r="Y63" s="62"/>
      <c r="Z63" s="62"/>
    </row>
    <row r="64" spans="1:26" x14ac:dyDescent="0.3">
      <c r="A64" s="1">
        <v>25703</v>
      </c>
      <c r="B64" s="74">
        <v>4.6266817294854601</v>
      </c>
      <c r="C64" s="74">
        <v>4.7251225229064664</v>
      </c>
      <c r="D64" s="74" t="e">
        <v>#N/A</v>
      </c>
      <c r="E64" s="74" t="e">
        <v>#N/A</v>
      </c>
      <c r="F64" s="74" t="e">
        <v>#N/A</v>
      </c>
      <c r="G64" s="74" t="e">
        <v>#N/A</v>
      </c>
      <c r="H64" s="74" t="e">
        <v>#N/A</v>
      </c>
      <c r="I64" s="74" t="e">
        <v>#N/A</v>
      </c>
      <c r="J64" s="74" t="e">
        <v>#N/A</v>
      </c>
      <c r="M64"/>
      <c r="N64"/>
      <c r="O64"/>
      <c r="V64"/>
      <c r="Y64" s="62"/>
      <c r="Z64" s="62"/>
    </row>
    <row r="65" spans="1:26" x14ac:dyDescent="0.3">
      <c r="A65" s="1">
        <v>25795</v>
      </c>
      <c r="B65" s="74">
        <v>4.5839890349763879</v>
      </c>
      <c r="C65" s="74">
        <v>4.4679507420271491</v>
      </c>
      <c r="D65" s="74" t="e">
        <v>#N/A</v>
      </c>
      <c r="E65" s="74" t="e">
        <v>#N/A</v>
      </c>
      <c r="F65" s="74" t="e">
        <v>#N/A</v>
      </c>
      <c r="G65" s="74" t="e">
        <v>#N/A</v>
      </c>
      <c r="H65" s="74" t="e">
        <v>#N/A</v>
      </c>
      <c r="I65" s="74" t="e">
        <v>#N/A</v>
      </c>
      <c r="J65" s="74" t="e">
        <v>#N/A</v>
      </c>
      <c r="M65"/>
      <c r="N65"/>
      <c r="O65"/>
      <c r="V65"/>
      <c r="Y65" s="62"/>
      <c r="Z65" s="62"/>
    </row>
    <row r="66" spans="1:26" x14ac:dyDescent="0.3">
      <c r="A66" s="1">
        <v>25887</v>
      </c>
      <c r="B66" s="74">
        <v>4.8268941294530743</v>
      </c>
      <c r="C66" s="74">
        <v>4.6147442900993818</v>
      </c>
      <c r="D66" s="74" t="e">
        <v>#N/A</v>
      </c>
      <c r="E66" s="74" t="e">
        <v>#N/A</v>
      </c>
      <c r="F66" s="74" t="e">
        <v>#N/A</v>
      </c>
      <c r="G66" s="74" t="e">
        <v>#N/A</v>
      </c>
      <c r="H66" s="74" t="e">
        <v>#N/A</v>
      </c>
      <c r="I66" s="74" t="e">
        <v>#N/A</v>
      </c>
      <c r="J66" s="74" t="e">
        <v>#N/A</v>
      </c>
      <c r="M66"/>
      <c r="N66"/>
      <c r="O66"/>
      <c r="V66"/>
      <c r="Y66" s="62"/>
      <c r="Z66" s="62"/>
    </row>
    <row r="67" spans="1:26" x14ac:dyDescent="0.3">
      <c r="A67" s="1">
        <v>25979</v>
      </c>
      <c r="B67" s="74">
        <v>5.0029779630732518</v>
      </c>
      <c r="C67" s="74">
        <v>4.3972433655626419</v>
      </c>
      <c r="D67" s="74" t="e">
        <v>#N/A</v>
      </c>
      <c r="E67" s="74" t="e">
        <v>#N/A</v>
      </c>
      <c r="F67" s="74" t="e">
        <v>#N/A</v>
      </c>
      <c r="G67" s="74" t="e">
        <v>#N/A</v>
      </c>
      <c r="H67" s="74" t="e">
        <v>#N/A</v>
      </c>
      <c r="I67" s="74" t="e">
        <v>#N/A</v>
      </c>
      <c r="J67" s="74" t="e">
        <v>#N/A</v>
      </c>
      <c r="M67"/>
      <c r="N67"/>
      <c r="O67"/>
      <c r="V67"/>
      <c r="Y67" s="62"/>
      <c r="Z67" s="62"/>
    </row>
    <row r="68" spans="1:26" x14ac:dyDescent="0.3">
      <c r="A68" s="1">
        <v>26068</v>
      </c>
      <c r="B68" s="74">
        <v>5.0159509202453822</v>
      </c>
      <c r="C68" s="74">
        <v>4.4305407192634538</v>
      </c>
      <c r="D68" s="74" t="e">
        <v>#N/A</v>
      </c>
      <c r="E68" s="74" t="e">
        <v>#N/A</v>
      </c>
      <c r="F68" s="74" t="e">
        <v>#N/A</v>
      </c>
      <c r="G68" s="74" t="e">
        <v>#N/A</v>
      </c>
      <c r="H68" s="74" t="e">
        <v>#N/A</v>
      </c>
      <c r="I68" s="74" t="e">
        <v>#N/A</v>
      </c>
      <c r="J68" s="74" t="e">
        <v>#N/A</v>
      </c>
      <c r="M68"/>
      <c r="N68"/>
      <c r="O68"/>
      <c r="V68"/>
      <c r="Y68" s="62"/>
      <c r="Z68" s="62"/>
    </row>
    <row r="69" spans="1:26" x14ac:dyDescent="0.3">
      <c r="A69" s="1">
        <v>26160</v>
      </c>
      <c r="B69" s="74">
        <v>4.8393359867973995</v>
      </c>
      <c r="C69" s="74">
        <v>4.4380635736235075</v>
      </c>
      <c r="D69" s="74" t="e">
        <v>#N/A</v>
      </c>
      <c r="E69" s="74" t="e">
        <v>#N/A</v>
      </c>
      <c r="F69" s="74" t="e">
        <v>#N/A</v>
      </c>
      <c r="G69" s="74" t="e">
        <v>#N/A</v>
      </c>
      <c r="H69" s="74" t="e">
        <v>#N/A</v>
      </c>
      <c r="I69" s="74" t="e">
        <v>#N/A</v>
      </c>
      <c r="J69" s="74" t="e">
        <v>#N/A</v>
      </c>
      <c r="M69"/>
      <c r="N69"/>
      <c r="O69"/>
      <c r="V69"/>
      <c r="Y69" s="62"/>
      <c r="Z69" s="62"/>
    </row>
    <row r="70" spans="1:26" x14ac:dyDescent="0.3">
      <c r="A70" s="1">
        <v>26252</v>
      </c>
      <c r="B70" s="74">
        <v>3.9728125598315289</v>
      </c>
      <c r="C70" s="74">
        <v>3.7398050527153393</v>
      </c>
      <c r="D70" s="74" t="e">
        <v>#N/A</v>
      </c>
      <c r="E70" s="74" t="e">
        <v>#N/A</v>
      </c>
      <c r="F70" s="74" t="e">
        <v>#N/A</v>
      </c>
      <c r="G70" s="74" t="e">
        <v>#N/A</v>
      </c>
      <c r="H70" s="74" t="e">
        <v>#N/A</v>
      </c>
      <c r="I70" s="74" t="e">
        <v>#N/A</v>
      </c>
      <c r="J70" s="74" t="e">
        <v>#N/A</v>
      </c>
      <c r="M70"/>
      <c r="N70"/>
      <c r="O70"/>
      <c r="V70"/>
      <c r="Y70" s="62"/>
      <c r="Z70" s="62"/>
    </row>
    <row r="71" spans="1:26" x14ac:dyDescent="0.3">
      <c r="A71" s="1">
        <v>26344</v>
      </c>
      <c r="B71" s="74">
        <v>3.6632633768198142</v>
      </c>
      <c r="C71" s="74">
        <v>3.8474801714370122</v>
      </c>
      <c r="D71" s="74" t="e">
        <v>#N/A</v>
      </c>
      <c r="E71" s="74" t="e">
        <v>#N/A</v>
      </c>
      <c r="F71" s="74" t="e">
        <v>#N/A</v>
      </c>
      <c r="G71" s="74" t="e">
        <v>#N/A</v>
      </c>
      <c r="H71" s="74" t="e">
        <v>#N/A</v>
      </c>
      <c r="I71" s="74" t="e">
        <v>#N/A</v>
      </c>
      <c r="J71" s="74" t="e">
        <v>#N/A</v>
      </c>
      <c r="M71"/>
      <c r="N71"/>
      <c r="O71"/>
      <c r="V71"/>
      <c r="Y71" s="62"/>
      <c r="Z71" s="62"/>
    </row>
    <row r="72" spans="1:26" x14ac:dyDescent="0.3">
      <c r="A72" s="1">
        <v>26434</v>
      </c>
      <c r="B72" s="74">
        <v>3.1873627143992334</v>
      </c>
      <c r="C72" s="74">
        <v>3.2732586458840807</v>
      </c>
      <c r="D72" s="74" t="e">
        <v>#N/A</v>
      </c>
      <c r="E72" s="74" t="e">
        <v>#N/A</v>
      </c>
      <c r="F72" s="74" t="e">
        <v>#N/A</v>
      </c>
      <c r="G72" s="74" t="e">
        <v>#N/A</v>
      </c>
      <c r="H72" s="74" t="e">
        <v>#N/A</v>
      </c>
      <c r="I72" s="74" t="e">
        <v>#N/A</v>
      </c>
      <c r="J72" s="74" t="e">
        <v>#N/A</v>
      </c>
      <c r="M72"/>
      <c r="N72"/>
      <c r="O72"/>
      <c r="V72"/>
      <c r="Y72" s="62"/>
      <c r="Z72" s="62"/>
    </row>
    <row r="73" spans="1:26" x14ac:dyDescent="0.3">
      <c r="A73" s="1">
        <v>26526</v>
      </c>
      <c r="B73" s="74">
        <v>2.9908792073707113</v>
      </c>
      <c r="C73" s="74">
        <v>3.1641906231912209</v>
      </c>
      <c r="D73" s="74" t="e">
        <v>#N/A</v>
      </c>
      <c r="E73" s="74" t="e">
        <v>#N/A</v>
      </c>
      <c r="F73" s="74" t="e">
        <v>#N/A</v>
      </c>
      <c r="G73" s="74" t="e">
        <v>#N/A</v>
      </c>
      <c r="H73" s="74" t="e">
        <v>#N/A</v>
      </c>
      <c r="I73" s="74" t="e">
        <v>#N/A</v>
      </c>
      <c r="J73" s="74" t="e">
        <v>#N/A</v>
      </c>
      <c r="M73"/>
      <c r="N73"/>
      <c r="O73"/>
      <c r="V73"/>
      <c r="Y73" s="62"/>
      <c r="Z73" s="62"/>
    </row>
    <row r="74" spans="1:26" x14ac:dyDescent="0.3">
      <c r="A74" s="1">
        <v>26618</v>
      </c>
      <c r="B74" s="74">
        <v>3.0522051376484782</v>
      </c>
      <c r="C74" s="74">
        <v>3.3652924256951211</v>
      </c>
      <c r="D74" s="74" t="e">
        <v>#N/A</v>
      </c>
      <c r="E74" s="74" t="e">
        <v>#N/A</v>
      </c>
      <c r="F74" s="74" t="e">
        <v>#N/A</v>
      </c>
      <c r="G74" s="74" t="e">
        <v>#N/A</v>
      </c>
      <c r="H74" s="74" t="e">
        <v>#N/A</v>
      </c>
      <c r="I74" s="74" t="e">
        <v>#N/A</v>
      </c>
      <c r="J74" s="74" t="e">
        <v>#N/A</v>
      </c>
      <c r="M74"/>
      <c r="N74"/>
      <c r="O74"/>
      <c r="V74"/>
      <c r="Y74" s="62"/>
      <c r="Z74" s="62"/>
    </row>
    <row r="75" spans="1:26" x14ac:dyDescent="0.3">
      <c r="A75" s="1">
        <v>26710</v>
      </c>
      <c r="B75" s="74">
        <v>2.7814509142309873</v>
      </c>
      <c r="C75" s="74">
        <v>3.5246679316888185</v>
      </c>
      <c r="D75" s="74" t="e">
        <v>#N/A</v>
      </c>
      <c r="E75" s="74" t="e">
        <v>#N/A</v>
      </c>
      <c r="F75" s="74" t="e">
        <v>#N/A</v>
      </c>
      <c r="G75" s="74" t="e">
        <v>#N/A</v>
      </c>
      <c r="H75" s="74" t="e">
        <v>#N/A</v>
      </c>
      <c r="I75" s="74" t="e">
        <v>#N/A</v>
      </c>
      <c r="J75" s="74" t="e">
        <v>#N/A</v>
      </c>
      <c r="M75"/>
      <c r="N75"/>
      <c r="O75"/>
      <c r="V75"/>
      <c r="Y75" s="62"/>
      <c r="Z75" s="62"/>
    </row>
    <row r="76" spans="1:26" x14ac:dyDescent="0.3">
      <c r="A76" s="1">
        <v>26799</v>
      </c>
      <c r="B76" s="74">
        <v>3.482947597264352</v>
      </c>
      <c r="C76" s="74">
        <v>4.9051976228657646</v>
      </c>
      <c r="D76" s="74" t="e">
        <v>#N/A</v>
      </c>
      <c r="E76" s="74" t="e">
        <v>#N/A</v>
      </c>
      <c r="F76" s="74" t="e">
        <v>#N/A</v>
      </c>
      <c r="G76" s="74" t="e">
        <v>#N/A</v>
      </c>
      <c r="H76" s="74" t="e">
        <v>#N/A</v>
      </c>
      <c r="I76" s="74" t="e">
        <v>#N/A</v>
      </c>
      <c r="J76" s="74" t="e">
        <v>#N/A</v>
      </c>
      <c r="M76"/>
      <c r="N76"/>
      <c r="O76"/>
      <c r="V76"/>
      <c r="Y76" s="62"/>
      <c r="Z76" s="62"/>
    </row>
    <row r="77" spans="1:26" x14ac:dyDescent="0.3">
      <c r="A77" s="1">
        <v>26891</v>
      </c>
      <c r="B77" s="74">
        <v>4.0773207462351024</v>
      </c>
      <c r="C77" s="74">
        <v>5.8864783991022795</v>
      </c>
      <c r="D77" s="74" t="e">
        <v>#N/A</v>
      </c>
      <c r="E77" s="74" t="e">
        <v>#N/A</v>
      </c>
      <c r="F77" s="74" t="e">
        <v>#N/A</v>
      </c>
      <c r="G77" s="74" t="e">
        <v>#N/A</v>
      </c>
      <c r="H77" s="74" t="e">
        <v>#N/A</v>
      </c>
      <c r="I77" s="74" t="e">
        <v>#N/A</v>
      </c>
      <c r="J77" s="74" t="e">
        <v>#N/A</v>
      </c>
      <c r="M77"/>
      <c r="N77"/>
      <c r="O77"/>
      <c r="V77"/>
      <c r="Y77" s="62"/>
      <c r="Z77" s="62"/>
    </row>
    <row r="78" spans="1:26" x14ac:dyDescent="0.3">
      <c r="A78" s="1">
        <v>26983</v>
      </c>
      <c r="B78" s="74">
        <v>4.8648648648648596</v>
      </c>
      <c r="C78" s="74">
        <v>7.1792969112327132</v>
      </c>
      <c r="D78" s="74" t="e">
        <v>#N/A</v>
      </c>
      <c r="E78" s="74" t="e">
        <v>#N/A</v>
      </c>
      <c r="F78" s="74" t="e">
        <v>#N/A</v>
      </c>
      <c r="G78" s="74" t="e">
        <v>#N/A</v>
      </c>
      <c r="H78" s="74" t="e">
        <v>#N/A</v>
      </c>
      <c r="I78" s="74" t="e">
        <v>#N/A</v>
      </c>
      <c r="J78" s="74" t="e">
        <v>#N/A</v>
      </c>
      <c r="M78"/>
      <c r="N78"/>
      <c r="O78"/>
      <c r="V78"/>
      <c r="Y78" s="62"/>
      <c r="Z78" s="62"/>
    </row>
    <row r="79" spans="1:26" x14ac:dyDescent="0.3">
      <c r="A79" s="1">
        <v>27075</v>
      </c>
      <c r="B79" s="74">
        <v>5.9269775076527198</v>
      </c>
      <c r="C79" s="74">
        <v>9.0500847729459544</v>
      </c>
      <c r="D79" s="74" t="e">
        <v>#N/A</v>
      </c>
      <c r="E79" s="74" t="e">
        <v>#N/A</v>
      </c>
      <c r="F79" s="74" t="e">
        <v>#N/A</v>
      </c>
      <c r="G79" s="74" t="e">
        <v>#N/A</v>
      </c>
      <c r="H79" s="74" t="e">
        <v>#N/A</v>
      </c>
      <c r="I79" s="74" t="e">
        <v>#N/A</v>
      </c>
      <c r="J79" s="74" t="e">
        <v>#N/A</v>
      </c>
      <c r="M79"/>
      <c r="N79"/>
      <c r="O79"/>
      <c r="V79"/>
      <c r="Y79" s="62"/>
      <c r="Z79" s="62"/>
    </row>
    <row r="80" spans="1:26" x14ac:dyDescent="0.3">
      <c r="A80" s="1">
        <v>27164</v>
      </c>
      <c r="B80" s="74">
        <v>7.0990896358543498</v>
      </c>
      <c r="C80" s="74">
        <v>10.026076791655436</v>
      </c>
      <c r="D80" s="74" t="e">
        <v>#N/A</v>
      </c>
      <c r="E80" s="74" t="e">
        <v>#N/A</v>
      </c>
      <c r="F80" s="74" t="e">
        <v>#N/A</v>
      </c>
      <c r="G80" s="74" t="e">
        <v>#N/A</v>
      </c>
      <c r="H80" s="74" t="e">
        <v>#N/A</v>
      </c>
      <c r="I80" s="74" t="e">
        <v>#N/A</v>
      </c>
      <c r="J80" s="74" t="e">
        <v>#N/A</v>
      </c>
      <c r="M80"/>
      <c r="N80"/>
      <c r="O80"/>
      <c r="V80"/>
      <c r="Y80" s="62"/>
      <c r="Z80" s="62"/>
    </row>
    <row r="81" spans="1:26" x14ac:dyDescent="0.3">
      <c r="A81" s="1">
        <v>27256</v>
      </c>
      <c r="B81" s="74">
        <v>8.7119903248099604</v>
      </c>
      <c r="C81" s="74">
        <v>10.972755773391629</v>
      </c>
      <c r="D81" s="74" t="e">
        <v>#N/A</v>
      </c>
      <c r="E81" s="74" t="e">
        <v>#N/A</v>
      </c>
      <c r="F81" s="74" t="e">
        <v>#N/A</v>
      </c>
      <c r="G81" s="74" t="e">
        <v>#N/A</v>
      </c>
      <c r="H81" s="74" t="e">
        <v>#N/A</v>
      </c>
      <c r="I81" s="74" t="e">
        <v>#N/A</v>
      </c>
      <c r="J81" s="74" t="e">
        <v>#N/A</v>
      </c>
      <c r="M81"/>
      <c r="N81"/>
      <c r="O81"/>
      <c r="V81"/>
      <c r="Y81" s="62"/>
      <c r="Z81" s="62"/>
    </row>
    <row r="82" spans="1:26" x14ac:dyDescent="0.3">
      <c r="A82" s="1">
        <v>27348</v>
      </c>
      <c r="B82" s="74">
        <v>9.8406747891283999</v>
      </c>
      <c r="C82" s="74">
        <v>11.51449588922544</v>
      </c>
      <c r="D82" s="74" t="e">
        <v>#N/A</v>
      </c>
      <c r="E82" s="74" t="e">
        <v>#N/A</v>
      </c>
      <c r="F82" s="74" t="e">
        <v>#N/A</v>
      </c>
      <c r="G82" s="74" t="e">
        <v>#N/A</v>
      </c>
      <c r="H82" s="74" t="e">
        <v>#N/A</v>
      </c>
      <c r="I82" s="74" t="e">
        <v>#N/A</v>
      </c>
      <c r="J82" s="74" t="e">
        <v>#N/A</v>
      </c>
      <c r="M82"/>
      <c r="N82"/>
      <c r="O82"/>
      <c r="V82"/>
      <c r="Y82" s="62"/>
      <c r="Z82" s="62"/>
    </row>
    <row r="83" spans="1:26" x14ac:dyDescent="0.3">
      <c r="A83" s="1">
        <v>27440</v>
      </c>
      <c r="B83" s="74">
        <v>10.097583448506931</v>
      </c>
      <c r="C83" s="74">
        <v>10.328599041936304</v>
      </c>
      <c r="D83" s="74" t="e">
        <v>#N/A</v>
      </c>
      <c r="E83" s="74" t="e">
        <v>#N/A</v>
      </c>
      <c r="F83" s="74" t="e">
        <v>#N/A</v>
      </c>
      <c r="G83" s="74" t="e">
        <v>#N/A</v>
      </c>
      <c r="H83" s="74" t="e">
        <v>#N/A</v>
      </c>
      <c r="I83" s="74" t="e">
        <v>#N/A</v>
      </c>
      <c r="J83" s="74" t="e">
        <v>#N/A</v>
      </c>
      <c r="M83"/>
      <c r="N83"/>
      <c r="O83"/>
      <c r="V83"/>
      <c r="Y83" s="62"/>
      <c r="Z83" s="62"/>
    </row>
    <row r="84" spans="1:26" x14ac:dyDescent="0.3">
      <c r="A84" s="1">
        <v>27529</v>
      </c>
      <c r="B84" s="74">
        <v>9.0641601961585661</v>
      </c>
      <c r="C84" s="74">
        <v>8.6057535142203267</v>
      </c>
      <c r="D84" s="74" t="e">
        <v>#N/A</v>
      </c>
      <c r="E84" s="74" t="e">
        <v>#N/A</v>
      </c>
      <c r="F84" s="74" t="e">
        <v>#N/A</v>
      </c>
      <c r="G84" s="74" t="e">
        <v>#N/A</v>
      </c>
      <c r="H84" s="74" t="e">
        <v>#N/A</v>
      </c>
      <c r="I84" s="74" t="e">
        <v>#N/A</v>
      </c>
      <c r="J84" s="74" t="e">
        <v>#N/A</v>
      </c>
      <c r="M84"/>
      <c r="N84"/>
      <c r="O84"/>
      <c r="V84"/>
      <c r="Y84" s="62"/>
      <c r="Z84" s="62"/>
    </row>
    <row r="85" spans="1:26" x14ac:dyDescent="0.3">
      <c r="A85" s="1">
        <v>27621</v>
      </c>
      <c r="B85" s="74">
        <v>7.6284318010250596</v>
      </c>
      <c r="C85" s="74">
        <v>7.7351583638389343</v>
      </c>
      <c r="D85" s="74" t="e">
        <v>#N/A</v>
      </c>
      <c r="E85" s="74" t="e">
        <v>#N/A</v>
      </c>
      <c r="F85" s="74" t="e">
        <v>#N/A</v>
      </c>
      <c r="G85" s="74" t="e">
        <v>#N/A</v>
      </c>
      <c r="H85" s="74" t="e">
        <v>#N/A</v>
      </c>
      <c r="I85" s="74" t="e">
        <v>#N/A</v>
      </c>
      <c r="J85" s="74" t="e">
        <v>#N/A</v>
      </c>
      <c r="M85"/>
      <c r="N85"/>
      <c r="O85"/>
      <c r="V85"/>
      <c r="Y85" s="62"/>
      <c r="Z85" s="62"/>
    </row>
    <row r="86" spans="1:26" x14ac:dyDescent="0.3">
      <c r="A86" s="1">
        <v>27713</v>
      </c>
      <c r="B86" s="74">
        <v>6.7716413279553356</v>
      </c>
      <c r="C86" s="74">
        <v>6.8255015327305824</v>
      </c>
      <c r="D86" s="74" t="e">
        <v>#N/A</v>
      </c>
      <c r="E86" s="74" t="e">
        <v>#N/A</v>
      </c>
      <c r="F86" s="74" t="e">
        <v>#N/A</v>
      </c>
      <c r="G86" s="74" t="e">
        <v>#N/A</v>
      </c>
      <c r="H86" s="74" t="e">
        <v>#N/A</v>
      </c>
      <c r="I86" s="74" t="e">
        <v>#N/A</v>
      </c>
      <c r="J86" s="74" t="e">
        <v>#N/A</v>
      </c>
      <c r="M86"/>
      <c r="N86"/>
      <c r="O86"/>
      <c r="V86"/>
      <c r="Y86" s="62"/>
      <c r="Z86" s="62"/>
    </row>
    <row r="87" spans="1:26" x14ac:dyDescent="0.3">
      <c r="A87" s="1">
        <v>27805</v>
      </c>
      <c r="B87" s="74">
        <v>6.318472306755929</v>
      </c>
      <c r="C87" s="74">
        <v>6.0062461913467313</v>
      </c>
      <c r="D87" s="74" t="e">
        <v>#N/A</v>
      </c>
      <c r="E87" s="74" t="e">
        <v>#N/A</v>
      </c>
      <c r="F87" s="74" t="e">
        <v>#N/A</v>
      </c>
      <c r="G87" s="74" t="e">
        <v>#N/A</v>
      </c>
      <c r="H87" s="74" t="e">
        <v>#N/A</v>
      </c>
      <c r="I87" s="74" t="e">
        <v>#N/A</v>
      </c>
      <c r="J87" s="74" t="e">
        <v>#N/A</v>
      </c>
      <c r="M87"/>
      <c r="N87"/>
      <c r="O87"/>
      <c r="V87"/>
      <c r="Y87" s="62"/>
      <c r="Z87" s="62"/>
    </row>
    <row r="88" spans="1:26" x14ac:dyDescent="0.3">
      <c r="A88" s="1">
        <v>27895</v>
      </c>
      <c r="B88" s="74">
        <v>5.9802158273381201</v>
      </c>
      <c r="C88" s="74">
        <v>5.5986153961923302</v>
      </c>
      <c r="D88" s="74" t="e">
        <v>#N/A</v>
      </c>
      <c r="E88" s="74" t="e">
        <v>#N/A</v>
      </c>
      <c r="F88" s="74" t="e">
        <v>#N/A</v>
      </c>
      <c r="G88" s="74" t="e">
        <v>#N/A</v>
      </c>
      <c r="H88" s="74" t="e">
        <v>#N/A</v>
      </c>
      <c r="I88" s="74" t="e">
        <v>#N/A</v>
      </c>
      <c r="J88" s="74" t="e">
        <v>#N/A</v>
      </c>
      <c r="M88"/>
      <c r="N88"/>
      <c r="O88"/>
      <c r="V88"/>
      <c r="Y88" s="62"/>
      <c r="Z88" s="62"/>
    </row>
    <row r="89" spans="1:26" x14ac:dyDescent="0.3">
      <c r="A89" s="1">
        <v>27987</v>
      </c>
      <c r="B89" s="74">
        <v>6.0467348370187191</v>
      </c>
      <c r="C89" s="74">
        <v>5.2297237405820596</v>
      </c>
      <c r="D89" s="74" t="e">
        <v>#N/A</v>
      </c>
      <c r="E89" s="74" t="e">
        <v>#N/A</v>
      </c>
      <c r="F89" s="74" t="e">
        <v>#N/A</v>
      </c>
      <c r="G89" s="74" t="e">
        <v>#N/A</v>
      </c>
      <c r="H89" s="74" t="e">
        <v>#N/A</v>
      </c>
      <c r="I89" s="74" t="e">
        <v>#N/A</v>
      </c>
      <c r="J89" s="74" t="e">
        <v>#N/A</v>
      </c>
      <c r="M89"/>
      <c r="N89"/>
      <c r="O89"/>
      <c r="V89"/>
      <c r="Y89" s="62"/>
      <c r="Z89" s="62"/>
    </row>
    <row r="90" spans="1:26" x14ac:dyDescent="0.3">
      <c r="A90" s="1">
        <v>28079</v>
      </c>
      <c r="B90" s="74">
        <v>5.9789320741009622</v>
      </c>
      <c r="C90" s="74">
        <v>5.1289502361060668</v>
      </c>
      <c r="D90" s="74" t="e">
        <v>#N/A</v>
      </c>
      <c r="E90" s="74" t="e">
        <v>#N/A</v>
      </c>
      <c r="F90" s="74" t="e">
        <v>#N/A</v>
      </c>
      <c r="G90" s="74" t="e">
        <v>#N/A</v>
      </c>
      <c r="H90" s="74" t="e">
        <v>#N/A</v>
      </c>
      <c r="I90" s="74" t="e">
        <v>#N/A</v>
      </c>
      <c r="J90" s="74" t="e">
        <v>#N/A</v>
      </c>
      <c r="M90"/>
      <c r="N90"/>
      <c r="O90"/>
      <c r="V90"/>
      <c r="Y90" s="62"/>
      <c r="Z90" s="62"/>
    </row>
    <row r="91" spans="1:26" x14ac:dyDescent="0.3">
      <c r="A91" s="1">
        <v>28171</v>
      </c>
      <c r="B91" s="74">
        <v>6.146910444023046</v>
      </c>
      <c r="C91" s="74">
        <v>5.8635432759673867</v>
      </c>
      <c r="D91" s="74" t="e">
        <v>#N/A</v>
      </c>
      <c r="E91" s="74" t="e">
        <v>#N/A</v>
      </c>
      <c r="F91" s="74" t="e">
        <v>#N/A</v>
      </c>
      <c r="G91" s="74" t="e">
        <v>#N/A</v>
      </c>
      <c r="H91" s="74" t="e">
        <v>#N/A</v>
      </c>
      <c r="I91" s="74" t="e">
        <v>#N/A</v>
      </c>
      <c r="J91" s="74" t="e">
        <v>#N/A</v>
      </c>
      <c r="M91"/>
      <c r="N91"/>
      <c r="O91"/>
      <c r="V91"/>
      <c r="Y91" s="62"/>
      <c r="Z91" s="62"/>
    </row>
    <row r="92" spans="1:26" x14ac:dyDescent="0.3">
      <c r="A92" s="1">
        <v>28260</v>
      </c>
      <c r="B92" s="74">
        <v>6.4948380709942022</v>
      </c>
      <c r="C92" s="74">
        <v>6.7804460913561071</v>
      </c>
      <c r="D92" s="74" t="e">
        <v>#N/A</v>
      </c>
      <c r="E92" s="74" t="e">
        <v>#N/A</v>
      </c>
      <c r="F92" s="74" t="e">
        <v>#N/A</v>
      </c>
      <c r="G92" s="74" t="e">
        <v>#N/A</v>
      </c>
      <c r="H92" s="74" t="e">
        <v>#N/A</v>
      </c>
      <c r="I92" s="74" t="e">
        <v>#N/A</v>
      </c>
      <c r="J92" s="74" t="e">
        <v>#N/A</v>
      </c>
      <c r="M92"/>
      <c r="N92"/>
      <c r="O92"/>
      <c r="V92"/>
      <c r="Y92" s="62"/>
      <c r="Z92" s="62"/>
    </row>
    <row r="93" spans="1:26" x14ac:dyDescent="0.3">
      <c r="A93" s="1">
        <v>28352</v>
      </c>
      <c r="B93" s="74">
        <v>6.5965816131165811</v>
      </c>
      <c r="C93" s="74">
        <v>6.7668117366278313</v>
      </c>
      <c r="D93" s="74" t="e">
        <v>#N/A</v>
      </c>
      <c r="E93" s="74" t="e">
        <v>#N/A</v>
      </c>
      <c r="F93" s="74" t="e">
        <v>#N/A</v>
      </c>
      <c r="G93" s="74" t="e">
        <v>#N/A</v>
      </c>
      <c r="H93" s="74" t="e">
        <v>#N/A</v>
      </c>
      <c r="I93" s="74" t="e">
        <v>#N/A</v>
      </c>
      <c r="J93" s="74" t="e">
        <v>#N/A</v>
      </c>
      <c r="M93"/>
      <c r="N93"/>
      <c r="O93"/>
      <c r="V93"/>
      <c r="Y93" s="62"/>
      <c r="Z93" s="62"/>
    </row>
    <row r="94" spans="1:26" x14ac:dyDescent="0.3">
      <c r="A94" s="1">
        <v>28444</v>
      </c>
      <c r="B94" s="74">
        <v>6.4813545379764248</v>
      </c>
      <c r="C94" s="74">
        <v>6.5994057079676649</v>
      </c>
      <c r="D94" s="74" t="e">
        <v>#N/A</v>
      </c>
      <c r="E94" s="74" t="e">
        <v>#N/A</v>
      </c>
      <c r="F94" s="74" t="e">
        <v>#N/A</v>
      </c>
      <c r="G94" s="74" t="e">
        <v>#N/A</v>
      </c>
      <c r="H94" s="74" t="e">
        <v>#N/A</v>
      </c>
      <c r="I94" s="74" t="e">
        <v>#N/A</v>
      </c>
      <c r="J94" s="74" t="e">
        <v>#N/A</v>
      </c>
      <c r="M94"/>
      <c r="N94"/>
      <c r="O94"/>
      <c r="V94"/>
      <c r="Y94" s="62"/>
      <c r="Z94" s="62"/>
    </row>
    <row r="95" spans="1:26" x14ac:dyDescent="0.3">
      <c r="A95" s="1">
        <v>28536</v>
      </c>
      <c r="B95" s="74">
        <v>6.3538611925708643</v>
      </c>
      <c r="C95" s="74">
        <v>6.4245715255387692</v>
      </c>
      <c r="D95" s="74" t="e">
        <v>#N/A</v>
      </c>
      <c r="E95" s="74" t="e">
        <v>#N/A</v>
      </c>
      <c r="F95" s="74" t="e">
        <v>#N/A</v>
      </c>
      <c r="G95" s="74" t="e">
        <v>#N/A</v>
      </c>
      <c r="H95" s="74" t="e">
        <v>#N/A</v>
      </c>
      <c r="I95" s="74" t="e">
        <v>#N/A</v>
      </c>
      <c r="J95" s="74" t="e">
        <v>#N/A</v>
      </c>
      <c r="M95"/>
      <c r="N95"/>
      <c r="O95"/>
      <c r="V95"/>
      <c r="Y95" s="62"/>
      <c r="Z95" s="62"/>
    </row>
    <row r="96" spans="1:26" x14ac:dyDescent="0.3">
      <c r="A96" s="1">
        <v>28625</v>
      </c>
      <c r="B96" s="74">
        <v>6.5568872215397755</v>
      </c>
      <c r="C96" s="74">
        <v>6.7836764656812099</v>
      </c>
      <c r="D96" s="74" t="e">
        <v>#N/A</v>
      </c>
      <c r="E96" s="74" t="e">
        <v>#N/A</v>
      </c>
      <c r="F96" s="74" t="e">
        <v>#N/A</v>
      </c>
      <c r="G96" s="74" t="e">
        <v>#N/A</v>
      </c>
      <c r="H96" s="74" t="e">
        <v>#N/A</v>
      </c>
      <c r="I96" s="74" t="e">
        <v>#N/A</v>
      </c>
      <c r="J96" s="74" t="e">
        <v>#N/A</v>
      </c>
      <c r="M96"/>
      <c r="N96"/>
      <c r="O96"/>
      <c r="V96"/>
      <c r="Y96" s="62"/>
      <c r="Z96" s="62"/>
    </row>
    <row r="97" spans="1:26" x14ac:dyDescent="0.3">
      <c r="A97" s="1">
        <v>28717</v>
      </c>
      <c r="B97" s="74">
        <v>6.6128926915289599</v>
      </c>
      <c r="C97" s="74">
        <v>7.0479947403024212</v>
      </c>
      <c r="D97" s="74" t="e">
        <v>#N/A</v>
      </c>
      <c r="E97" s="74" t="e">
        <v>#N/A</v>
      </c>
      <c r="F97" s="74" t="e">
        <v>#N/A</v>
      </c>
      <c r="G97" s="74" t="e">
        <v>#N/A</v>
      </c>
      <c r="H97" s="74" t="e">
        <v>#N/A</v>
      </c>
      <c r="I97" s="74" t="e">
        <v>#N/A</v>
      </c>
      <c r="J97" s="74" t="e">
        <v>#N/A</v>
      </c>
      <c r="M97"/>
      <c r="N97"/>
      <c r="O97"/>
      <c r="V97"/>
      <c r="Y97" s="62"/>
      <c r="Z97" s="62"/>
    </row>
    <row r="98" spans="1:26" x14ac:dyDescent="0.3">
      <c r="A98" s="1">
        <v>28809</v>
      </c>
      <c r="B98" s="74">
        <v>6.9720281971223486</v>
      </c>
      <c r="C98" s="74">
        <v>7.5424607805004484</v>
      </c>
      <c r="D98" s="74" t="e">
        <v>#N/A</v>
      </c>
      <c r="E98" s="74" t="e">
        <v>#N/A</v>
      </c>
      <c r="F98" s="74" t="e">
        <v>#N/A</v>
      </c>
      <c r="G98" s="74" t="e">
        <v>#N/A</v>
      </c>
      <c r="H98" s="74" t="e">
        <v>#N/A</v>
      </c>
      <c r="I98" s="74" t="e">
        <v>#N/A</v>
      </c>
      <c r="J98" s="74" t="e">
        <v>#N/A</v>
      </c>
      <c r="M98"/>
      <c r="N98"/>
      <c r="O98"/>
      <c r="V98"/>
      <c r="Y98" s="62"/>
      <c r="Z98" s="62"/>
    </row>
    <row r="99" spans="1:26" x14ac:dyDescent="0.3">
      <c r="A99" s="1">
        <v>28901</v>
      </c>
      <c r="B99" s="74">
        <v>6.7666075050709873</v>
      </c>
      <c r="C99" s="74">
        <v>7.8002423623955597</v>
      </c>
      <c r="D99" s="74" t="e">
        <v>#N/A</v>
      </c>
      <c r="E99" s="74" t="e">
        <v>#N/A</v>
      </c>
      <c r="F99" s="74" t="e">
        <v>#N/A</v>
      </c>
      <c r="G99" s="74" t="e">
        <v>#N/A</v>
      </c>
      <c r="H99" s="74" t="e">
        <v>#N/A</v>
      </c>
      <c r="I99" s="74" t="e">
        <v>#N/A</v>
      </c>
      <c r="J99" s="74" t="e">
        <v>#N/A</v>
      </c>
      <c r="M99"/>
      <c r="N99"/>
      <c r="O99"/>
      <c r="V99"/>
      <c r="Y99" s="62"/>
      <c r="Z99" s="62"/>
    </row>
    <row r="100" spans="1:26" x14ac:dyDescent="0.3">
      <c r="A100" s="1">
        <v>28990</v>
      </c>
      <c r="B100" s="74">
        <v>7.2625872382851453</v>
      </c>
      <c r="C100" s="74">
        <v>8.5182176113992814</v>
      </c>
      <c r="D100" s="74" t="e">
        <v>#N/A</v>
      </c>
      <c r="E100" s="74" t="e">
        <v>#N/A</v>
      </c>
      <c r="F100" s="74" t="e">
        <v>#N/A</v>
      </c>
      <c r="G100" s="74" t="e">
        <v>#N/A</v>
      </c>
      <c r="H100" s="74" t="e">
        <v>#N/A</v>
      </c>
      <c r="I100" s="74" t="e">
        <v>#N/A</v>
      </c>
      <c r="J100" s="74" t="e">
        <v>#N/A</v>
      </c>
      <c r="M100"/>
      <c r="N100"/>
      <c r="O100"/>
      <c r="V100"/>
      <c r="Y100" s="62"/>
      <c r="Z100" s="62"/>
    </row>
    <row r="101" spans="1:26" x14ac:dyDescent="0.3">
      <c r="A101" s="1">
        <v>29082</v>
      </c>
      <c r="B101" s="74">
        <v>7.4003736943670351</v>
      </c>
      <c r="C101" s="74">
        <v>9.292470212504611</v>
      </c>
      <c r="D101" s="74" t="e">
        <v>#N/A</v>
      </c>
      <c r="E101" s="74" t="e">
        <v>#N/A</v>
      </c>
      <c r="F101" s="74" t="e">
        <v>#N/A</v>
      </c>
      <c r="G101" s="74" t="e">
        <v>#N/A</v>
      </c>
      <c r="H101" s="74" t="e">
        <v>#N/A</v>
      </c>
      <c r="I101" s="74" t="e">
        <v>#N/A</v>
      </c>
      <c r="J101" s="74" t="e">
        <v>#N/A</v>
      </c>
      <c r="M101"/>
      <c r="N101"/>
      <c r="O101"/>
      <c r="V101"/>
      <c r="Y101" s="62"/>
      <c r="Z101" s="62"/>
    </row>
    <row r="102" spans="1:26" x14ac:dyDescent="0.3">
      <c r="A102" s="1">
        <v>29174</v>
      </c>
      <c r="B102" s="74">
        <v>7.7061956489032024</v>
      </c>
      <c r="C102" s="74">
        <v>9.8616594834081805</v>
      </c>
      <c r="D102" s="74" t="e">
        <v>#N/A</v>
      </c>
      <c r="E102" s="74" t="e">
        <v>#N/A</v>
      </c>
      <c r="F102" s="74" t="e">
        <v>#N/A</v>
      </c>
      <c r="G102" s="74" t="e">
        <v>#N/A</v>
      </c>
      <c r="H102" s="74" t="e">
        <v>#N/A</v>
      </c>
      <c r="I102" s="74" t="e">
        <v>#N/A</v>
      </c>
      <c r="J102" s="74" t="e">
        <v>#N/A</v>
      </c>
      <c r="M102"/>
      <c r="N102"/>
      <c r="O102"/>
      <c r="V102"/>
      <c r="Y102" s="62"/>
      <c r="Z102" s="62"/>
    </row>
    <row r="103" spans="1:26" x14ac:dyDescent="0.3">
      <c r="A103" s="1">
        <v>29266</v>
      </c>
      <c r="B103" s="74">
        <v>8.8550479413423755</v>
      </c>
      <c r="C103" s="74">
        <v>11.066737664181758</v>
      </c>
      <c r="D103" s="74" t="e">
        <v>#N/A</v>
      </c>
      <c r="E103" s="74" t="e">
        <v>#N/A</v>
      </c>
      <c r="F103" s="74" t="e">
        <v>#N/A</v>
      </c>
      <c r="G103" s="74" t="e">
        <v>#N/A</v>
      </c>
      <c r="H103" s="74" t="e">
        <v>#N/A</v>
      </c>
      <c r="I103" s="74" t="e">
        <v>#N/A</v>
      </c>
      <c r="J103" s="74" t="e">
        <v>#N/A</v>
      </c>
      <c r="M103"/>
      <c r="N103"/>
      <c r="O103"/>
      <c r="V103"/>
      <c r="Y103" s="62"/>
      <c r="Z103" s="62"/>
    </row>
    <row r="104" spans="1:26" x14ac:dyDescent="0.3">
      <c r="A104" s="1">
        <v>29356</v>
      </c>
      <c r="B104" s="74">
        <v>8.8970865890144459</v>
      </c>
      <c r="C104" s="74">
        <v>10.757889887122785</v>
      </c>
      <c r="D104" s="74" t="e">
        <v>#N/A</v>
      </c>
      <c r="E104" s="74" t="e">
        <v>#N/A</v>
      </c>
      <c r="F104" s="74" t="e">
        <v>#N/A</v>
      </c>
      <c r="G104" s="74" t="e">
        <v>#N/A</v>
      </c>
      <c r="H104" s="74" t="e">
        <v>#N/A</v>
      </c>
      <c r="I104" s="74" t="e">
        <v>#N/A</v>
      </c>
      <c r="J104" s="74" t="e">
        <v>#N/A</v>
      </c>
      <c r="M104"/>
      <c r="N104"/>
      <c r="O104"/>
      <c r="V104"/>
      <c r="Y104" s="62"/>
      <c r="Z104" s="62"/>
    </row>
    <row r="105" spans="1:26" x14ac:dyDescent="0.3">
      <c r="A105" s="1">
        <v>29448</v>
      </c>
      <c r="B105" s="74">
        <v>9.3032541425434268</v>
      </c>
      <c r="C105" s="74">
        <v>10.604102275920191</v>
      </c>
      <c r="D105" s="74" t="e">
        <v>#N/A</v>
      </c>
      <c r="E105" s="74" t="e">
        <v>#N/A</v>
      </c>
      <c r="F105" s="74" t="e">
        <v>#N/A</v>
      </c>
      <c r="G105" s="74" t="e">
        <v>#N/A</v>
      </c>
      <c r="H105" s="74" t="e">
        <v>#N/A</v>
      </c>
      <c r="I105" s="74" t="e">
        <v>#N/A</v>
      </c>
      <c r="J105" s="74" t="e">
        <v>#N/A</v>
      </c>
      <c r="M105"/>
      <c r="N105"/>
      <c r="O105"/>
      <c r="V105"/>
      <c r="Y105" s="62"/>
      <c r="Z105" s="62"/>
    </row>
    <row r="106" spans="1:26" x14ac:dyDescent="0.3">
      <c r="A106" s="1">
        <v>29540</v>
      </c>
      <c r="B106" s="74">
        <v>9.6803933620159821</v>
      </c>
      <c r="C106" s="74">
        <v>10.66363062741762</v>
      </c>
      <c r="D106" s="74" t="e">
        <v>#N/A</v>
      </c>
      <c r="E106" s="74" t="e">
        <v>#N/A</v>
      </c>
      <c r="F106" s="74" t="e">
        <v>#N/A</v>
      </c>
      <c r="G106" s="74" t="e">
        <v>#N/A</v>
      </c>
      <c r="H106" s="74" t="e">
        <v>#N/A</v>
      </c>
      <c r="I106" s="74" t="e">
        <v>#N/A</v>
      </c>
      <c r="J106" s="74" t="e">
        <v>#N/A</v>
      </c>
      <c r="M106"/>
      <c r="N106"/>
      <c r="O106"/>
      <c r="V106"/>
      <c r="Y106" s="62"/>
      <c r="Z106" s="62"/>
    </row>
    <row r="107" spans="1:26" x14ac:dyDescent="0.3">
      <c r="A107" s="1">
        <v>29632</v>
      </c>
      <c r="B107" s="74">
        <v>9.4327788382874154</v>
      </c>
      <c r="C107" s="74">
        <v>10.225063257424427</v>
      </c>
      <c r="D107" s="74" t="e">
        <v>#N/A</v>
      </c>
      <c r="E107" s="74" t="e">
        <v>#N/A</v>
      </c>
      <c r="F107" s="74" t="e">
        <v>#N/A</v>
      </c>
      <c r="G107" s="74" t="e">
        <v>#N/A</v>
      </c>
      <c r="H107" s="74" t="e">
        <v>#N/A</v>
      </c>
      <c r="I107" s="74" t="e">
        <v>#N/A</v>
      </c>
      <c r="J107" s="74" t="e">
        <v>#N/A</v>
      </c>
      <c r="M107"/>
      <c r="N107"/>
      <c r="O107"/>
      <c r="V107"/>
      <c r="Y107" s="62"/>
      <c r="Z107" s="62"/>
    </row>
    <row r="108" spans="1:26" x14ac:dyDescent="0.3">
      <c r="A108" s="1">
        <v>29721</v>
      </c>
      <c r="B108" s="74">
        <v>9.063750333422238</v>
      </c>
      <c r="C108" s="74">
        <v>9.3957986688852024</v>
      </c>
      <c r="D108" s="74" t="e">
        <v>#N/A</v>
      </c>
      <c r="E108" s="74" t="e">
        <v>#N/A</v>
      </c>
      <c r="F108" s="74" t="e">
        <v>#N/A</v>
      </c>
      <c r="G108" s="74" t="e">
        <v>#N/A</v>
      </c>
      <c r="H108" s="74" t="e">
        <v>#N/A</v>
      </c>
      <c r="I108" s="74" t="e">
        <v>#N/A</v>
      </c>
      <c r="J108" s="74" t="e">
        <v>#N/A</v>
      </c>
      <c r="M108"/>
      <c r="N108"/>
      <c r="O108"/>
      <c r="V108"/>
      <c r="Y108" s="62"/>
      <c r="Z108" s="62"/>
    </row>
    <row r="109" spans="1:26" x14ac:dyDescent="0.3">
      <c r="A109" s="1">
        <v>29813</v>
      </c>
      <c r="B109" s="74">
        <v>8.6523157208088683</v>
      </c>
      <c r="C109" s="74">
        <v>8.6576567422010022</v>
      </c>
      <c r="D109" s="74">
        <v>7.9103747477674462</v>
      </c>
      <c r="E109" s="74" t="e">
        <v>#N/A</v>
      </c>
      <c r="F109" s="74" t="e">
        <v>#N/A</v>
      </c>
      <c r="G109" s="74" t="e">
        <v>#N/A</v>
      </c>
      <c r="H109" s="74" t="e">
        <v>#N/A</v>
      </c>
      <c r="I109" s="74" t="e">
        <v>#N/A</v>
      </c>
      <c r="J109" s="74" t="e">
        <v>#N/A</v>
      </c>
      <c r="M109"/>
      <c r="N109"/>
      <c r="O109"/>
      <c r="V109"/>
      <c r="Y109" s="62"/>
      <c r="Z109" s="62"/>
    </row>
    <row r="110" spans="1:26" x14ac:dyDescent="0.3">
      <c r="A110" s="1">
        <v>29905</v>
      </c>
      <c r="B110" s="74">
        <v>7.952316666242143</v>
      </c>
      <c r="C110" s="74">
        <v>7.6577916604690266</v>
      </c>
      <c r="D110" s="74">
        <v>7.7964822006551975</v>
      </c>
      <c r="E110" s="74" t="e">
        <v>#N/A</v>
      </c>
      <c r="F110" s="74" t="e">
        <v>#N/A</v>
      </c>
      <c r="G110" s="74" t="e">
        <v>#N/A</v>
      </c>
      <c r="H110" s="74" t="e">
        <v>#N/A</v>
      </c>
      <c r="I110" s="74" t="e">
        <v>#N/A</v>
      </c>
      <c r="J110" s="74" t="e">
        <v>#N/A</v>
      </c>
      <c r="M110"/>
      <c r="N110"/>
      <c r="O110"/>
      <c r="V110"/>
      <c r="Y110" s="62"/>
      <c r="Z110" s="62"/>
    </row>
    <row r="111" spans="1:26" x14ac:dyDescent="0.3">
      <c r="A111" s="1">
        <v>29997</v>
      </c>
      <c r="B111" s="74">
        <v>7.1594108998479955</v>
      </c>
      <c r="C111" s="74">
        <v>6.2705393388749142</v>
      </c>
      <c r="D111" s="74">
        <v>6.1495182865193847</v>
      </c>
      <c r="E111" s="74" t="e">
        <v>#N/A</v>
      </c>
      <c r="F111" s="74" t="e">
        <v>#N/A</v>
      </c>
      <c r="G111" s="74" t="e">
        <v>#N/A</v>
      </c>
      <c r="H111" s="74" t="e">
        <v>#N/A</v>
      </c>
      <c r="I111" s="74" t="e">
        <v>#N/A</v>
      </c>
      <c r="J111" s="74" t="e">
        <v>#N/A</v>
      </c>
      <c r="M111"/>
      <c r="N111"/>
      <c r="O111"/>
      <c r="V111"/>
      <c r="Y111" s="62"/>
      <c r="Z111" s="62"/>
    </row>
    <row r="112" spans="1:26" x14ac:dyDescent="0.3">
      <c r="A112" s="1">
        <v>30086</v>
      </c>
      <c r="B112" s="74">
        <v>6.5936216004695902</v>
      </c>
      <c r="C112" s="74">
        <v>5.5230761918342086</v>
      </c>
      <c r="D112" s="74">
        <v>5.0811238171376454</v>
      </c>
      <c r="E112" s="74" t="e">
        <v>#N/A</v>
      </c>
      <c r="F112" s="74" t="e">
        <v>#N/A</v>
      </c>
      <c r="G112" s="74" t="e">
        <v>#N/A</v>
      </c>
      <c r="H112" s="74" t="e">
        <v>#N/A</v>
      </c>
      <c r="I112" s="74" t="e">
        <v>#N/A</v>
      </c>
      <c r="J112" s="74" t="e">
        <v>#N/A</v>
      </c>
      <c r="M112"/>
      <c r="N112"/>
      <c r="O112"/>
      <c r="V112"/>
      <c r="Y112" s="62"/>
      <c r="Z112" s="62"/>
    </row>
    <row r="113" spans="1:26" x14ac:dyDescent="0.3">
      <c r="A113" s="1">
        <v>30178</v>
      </c>
      <c r="B113" s="74">
        <v>6.3423068610263922</v>
      </c>
      <c r="C113" s="74">
        <v>5.4498269896193774</v>
      </c>
      <c r="D113" s="74">
        <v>6.0478820645333391</v>
      </c>
      <c r="E113" s="74" t="e">
        <v>#N/A</v>
      </c>
      <c r="F113" s="74" t="e">
        <v>#N/A</v>
      </c>
      <c r="G113" s="74" t="e">
        <v>#N/A</v>
      </c>
      <c r="H113" s="74" t="e">
        <v>#N/A</v>
      </c>
      <c r="I113" s="74" t="e">
        <v>#N/A</v>
      </c>
      <c r="J113" s="74" t="e">
        <v>#N/A</v>
      </c>
      <c r="M113"/>
      <c r="N113"/>
      <c r="O113"/>
      <c r="V113"/>
      <c r="Y113" s="62"/>
      <c r="Z113" s="62"/>
    </row>
    <row r="114" spans="1:26" x14ac:dyDescent="0.3">
      <c r="A114" s="1">
        <v>30270</v>
      </c>
      <c r="B114" s="74">
        <v>5.9413416389419771</v>
      </c>
      <c r="C114" s="74">
        <v>5.0061021944872941</v>
      </c>
      <c r="D114" s="74">
        <v>4.6982085709346038</v>
      </c>
      <c r="E114" s="74" t="e">
        <v>#N/A</v>
      </c>
      <c r="F114" s="74" t="e">
        <v>#N/A</v>
      </c>
      <c r="G114" s="74" t="e">
        <v>#N/A</v>
      </c>
      <c r="H114" s="74" t="e">
        <v>#N/A</v>
      </c>
      <c r="I114" s="74" t="e">
        <v>#N/A</v>
      </c>
      <c r="J114" s="74" t="e">
        <v>#N/A</v>
      </c>
      <c r="M114"/>
      <c r="N114"/>
      <c r="O114"/>
      <c r="V114"/>
      <c r="Y114" s="62"/>
      <c r="Z114" s="62"/>
    </row>
    <row r="115" spans="1:26" x14ac:dyDescent="0.3">
      <c r="A115" s="1">
        <v>30362</v>
      </c>
      <c r="B115" s="74">
        <v>5.7834519324682532</v>
      </c>
      <c r="C115" s="74">
        <v>4.5453511903408517</v>
      </c>
      <c r="D115" s="74">
        <v>3.6979483402518669</v>
      </c>
      <c r="E115" s="74" t="e">
        <v>#N/A</v>
      </c>
      <c r="F115" s="74" t="e">
        <v>#N/A</v>
      </c>
      <c r="G115" s="74" t="e">
        <v>#N/A</v>
      </c>
      <c r="H115" s="74" t="e">
        <v>#N/A</v>
      </c>
      <c r="I115" s="74" t="e">
        <v>#N/A</v>
      </c>
      <c r="J115" s="74" t="e">
        <v>#N/A</v>
      </c>
      <c r="M115"/>
      <c r="N115"/>
      <c r="O115"/>
      <c r="V115"/>
      <c r="Y115" s="62"/>
      <c r="Z115" s="62"/>
    </row>
    <row r="116" spans="1:26" x14ac:dyDescent="0.3">
      <c r="A116" s="1">
        <v>30451</v>
      </c>
      <c r="B116" s="74">
        <v>5.1693281938326008</v>
      </c>
      <c r="C116" s="74">
        <v>4.4952930048196116</v>
      </c>
      <c r="D116" s="74">
        <v>4.1994971461609358</v>
      </c>
      <c r="E116" s="74" t="e">
        <v>#N/A</v>
      </c>
      <c r="F116" s="74" t="e">
        <v>#N/A</v>
      </c>
      <c r="G116" s="74" t="e">
        <v>#N/A</v>
      </c>
      <c r="H116" s="74" t="e">
        <v>#N/A</v>
      </c>
      <c r="I116" s="74" t="e">
        <v>#N/A</v>
      </c>
      <c r="J116" s="74" t="e">
        <v>#N/A</v>
      </c>
      <c r="M116"/>
      <c r="N116"/>
      <c r="O116"/>
      <c r="V116"/>
      <c r="Y116" s="62"/>
      <c r="Z116" s="62"/>
    </row>
    <row r="117" spans="1:26" x14ac:dyDescent="0.3">
      <c r="A117" s="1">
        <v>30543</v>
      </c>
      <c r="B117" s="74">
        <v>5.0833295695768221</v>
      </c>
      <c r="C117" s="74">
        <v>4.2236658315411457</v>
      </c>
      <c r="D117" s="74">
        <v>4.2374917803374439</v>
      </c>
      <c r="E117" s="74" t="e">
        <v>#N/A</v>
      </c>
      <c r="F117" s="74" t="e">
        <v>#N/A</v>
      </c>
      <c r="G117" s="74" t="e">
        <v>#N/A</v>
      </c>
      <c r="H117" s="74" t="e">
        <v>#N/A</v>
      </c>
      <c r="I117" s="74" t="e">
        <v>#N/A</v>
      </c>
      <c r="J117" s="74" t="e">
        <v>#N/A</v>
      </c>
      <c r="M117"/>
      <c r="N117"/>
      <c r="O117"/>
      <c r="V117"/>
      <c r="Y117" s="62"/>
      <c r="Z117" s="62"/>
    </row>
    <row r="118" spans="1:26" x14ac:dyDescent="0.3">
      <c r="A118" s="1">
        <v>30635</v>
      </c>
      <c r="B118" s="74">
        <v>4.4678055190538801</v>
      </c>
      <c r="C118" s="74">
        <v>3.7652683055196201</v>
      </c>
      <c r="D118" s="74">
        <v>4.7249910763856544</v>
      </c>
      <c r="E118" s="74" t="e">
        <v>#N/A</v>
      </c>
      <c r="F118" s="74" t="e">
        <v>#N/A</v>
      </c>
      <c r="G118" s="74" t="e">
        <v>#N/A</v>
      </c>
      <c r="H118" s="74" t="e">
        <v>#N/A</v>
      </c>
      <c r="I118" s="74" t="e">
        <v>#N/A</v>
      </c>
      <c r="J118" s="74" t="e">
        <v>#N/A</v>
      </c>
      <c r="M118"/>
      <c r="N118"/>
      <c r="O118"/>
      <c r="V118"/>
      <c r="Y118" s="62"/>
      <c r="Z118" s="62"/>
    </row>
    <row r="119" spans="1:26" x14ac:dyDescent="0.3">
      <c r="A119" s="1">
        <v>30727</v>
      </c>
      <c r="B119" s="74">
        <v>4.1548506232276017</v>
      </c>
      <c r="C119" s="74">
        <v>4.0280133977119492</v>
      </c>
      <c r="D119" s="74">
        <v>4.2621449851537268</v>
      </c>
      <c r="E119" s="74" t="e">
        <v>#N/A</v>
      </c>
      <c r="F119" s="74" t="e">
        <v>#N/A</v>
      </c>
      <c r="G119" s="74" t="e">
        <v>#N/A</v>
      </c>
      <c r="H119" s="74" t="e">
        <v>#N/A</v>
      </c>
      <c r="I119" s="74" t="e">
        <v>#N/A</v>
      </c>
      <c r="J119" s="74" t="e">
        <v>#N/A</v>
      </c>
      <c r="M119"/>
      <c r="N119"/>
      <c r="O119"/>
      <c r="V119"/>
      <c r="Y119" s="62"/>
      <c r="Z119" s="62"/>
    </row>
    <row r="120" spans="1:26" x14ac:dyDescent="0.3">
      <c r="A120" s="1">
        <v>30817</v>
      </c>
      <c r="B120" s="74">
        <v>4.5749067347339301</v>
      </c>
      <c r="C120" s="74">
        <v>4.0842277684382866</v>
      </c>
      <c r="D120" s="74">
        <v>4.6868893813916683</v>
      </c>
      <c r="E120" s="74" t="e">
        <v>#N/A</v>
      </c>
      <c r="F120" s="74" t="e">
        <v>#N/A</v>
      </c>
      <c r="G120" s="74" t="e">
        <v>#N/A</v>
      </c>
      <c r="H120" s="74" t="e">
        <v>#N/A</v>
      </c>
      <c r="I120" s="74" t="e">
        <v>#N/A</v>
      </c>
      <c r="J120" s="74" t="e">
        <v>#N/A</v>
      </c>
      <c r="M120"/>
      <c r="N120"/>
      <c r="O120"/>
      <c r="V120"/>
      <c r="Y120" s="62"/>
      <c r="Z120" s="62"/>
    </row>
    <row r="121" spans="1:26" x14ac:dyDescent="0.3">
      <c r="A121" s="1">
        <v>30909</v>
      </c>
      <c r="B121" s="74">
        <v>3.9778221907033728</v>
      </c>
      <c r="C121" s="74">
        <v>3.5270592239618592</v>
      </c>
      <c r="D121" s="74">
        <v>4.2484553607321178</v>
      </c>
      <c r="E121" s="74" t="e">
        <v>#N/A</v>
      </c>
      <c r="F121" s="74" t="e">
        <v>#N/A</v>
      </c>
      <c r="G121" s="74" t="e">
        <v>#N/A</v>
      </c>
      <c r="H121" s="74" t="e">
        <v>#N/A</v>
      </c>
      <c r="I121" s="74" t="e">
        <v>#N/A</v>
      </c>
      <c r="J121" s="74" t="e">
        <v>#N/A</v>
      </c>
      <c r="M121"/>
      <c r="N121"/>
      <c r="O121"/>
      <c r="V121"/>
      <c r="Y121" s="62"/>
      <c r="Z121" s="62"/>
    </row>
    <row r="122" spans="1:26" x14ac:dyDescent="0.3">
      <c r="A122" s="1">
        <v>31001</v>
      </c>
      <c r="B122" s="74">
        <v>3.886579255942868</v>
      </c>
      <c r="C122" s="74">
        <v>3.4828183777843691</v>
      </c>
      <c r="D122" s="74">
        <v>3.94974838469816</v>
      </c>
      <c r="E122" s="74" t="e">
        <v>#N/A</v>
      </c>
      <c r="F122" s="74" t="e">
        <v>#N/A</v>
      </c>
      <c r="G122" s="74" t="e">
        <v>#N/A</v>
      </c>
      <c r="H122" s="74" t="e">
        <v>#N/A</v>
      </c>
      <c r="I122" s="74" t="e">
        <v>#N/A</v>
      </c>
      <c r="J122" s="74" t="e">
        <v>#N/A</v>
      </c>
      <c r="M122"/>
      <c r="N122"/>
      <c r="O122"/>
      <c r="V122"/>
      <c r="Y122" s="62"/>
      <c r="Z122" s="62"/>
    </row>
    <row r="123" spans="1:26" x14ac:dyDescent="0.3">
      <c r="A123" s="1">
        <v>31093</v>
      </c>
      <c r="B123" s="74">
        <v>4.250828426095965</v>
      </c>
      <c r="C123" s="74">
        <v>3.5835249843194639</v>
      </c>
      <c r="D123" s="74">
        <v>3.4869677287591498</v>
      </c>
      <c r="E123" s="74" t="e">
        <v>#N/A</v>
      </c>
      <c r="F123" s="74" t="e">
        <v>#N/A</v>
      </c>
      <c r="G123" s="74" t="e">
        <v>#N/A</v>
      </c>
      <c r="H123" s="74" t="e">
        <v>#N/A</v>
      </c>
      <c r="I123" s="74" t="e">
        <v>#N/A</v>
      </c>
      <c r="J123" s="74" t="e">
        <v>#N/A</v>
      </c>
      <c r="M123"/>
      <c r="N123"/>
      <c r="O123"/>
      <c r="V123"/>
      <c r="Y123" s="62"/>
      <c r="Z123" s="62"/>
    </row>
    <row r="124" spans="1:26" x14ac:dyDescent="0.3">
      <c r="A124" s="1">
        <v>31182</v>
      </c>
      <c r="B124" s="74">
        <v>3.9366629115033192</v>
      </c>
      <c r="C124" s="74">
        <v>3.4207856211045051</v>
      </c>
      <c r="D124" s="74">
        <v>3.9371563172568296</v>
      </c>
      <c r="E124" s="74" t="e">
        <v>#N/A</v>
      </c>
      <c r="F124" s="74" t="e">
        <v>#N/A</v>
      </c>
      <c r="G124" s="74" t="e">
        <v>#N/A</v>
      </c>
      <c r="H124" s="74" t="e">
        <v>#N/A</v>
      </c>
      <c r="I124" s="74" t="e">
        <v>#N/A</v>
      </c>
      <c r="J124" s="74" t="e">
        <v>#N/A</v>
      </c>
      <c r="M124"/>
      <c r="N124"/>
      <c r="O124"/>
      <c r="V124"/>
      <c r="Y124" s="62"/>
      <c r="Z124" s="62"/>
    </row>
    <row r="125" spans="1:26" x14ac:dyDescent="0.3">
      <c r="A125" s="1">
        <v>31274</v>
      </c>
      <c r="B125" s="74">
        <v>4.0281911375661394</v>
      </c>
      <c r="C125" s="74">
        <v>3.4336086795709653</v>
      </c>
      <c r="D125" s="74">
        <v>3.6994466958077625</v>
      </c>
      <c r="E125" s="74" t="e">
        <v>#N/A</v>
      </c>
      <c r="F125" s="74" t="e">
        <v>#N/A</v>
      </c>
      <c r="G125" s="74" t="e">
        <v>#N/A</v>
      </c>
      <c r="H125" s="74" t="e">
        <v>#N/A</v>
      </c>
      <c r="I125" s="74" t="e">
        <v>#N/A</v>
      </c>
      <c r="J125" s="74" t="e">
        <v>#N/A</v>
      </c>
      <c r="M125"/>
      <c r="N125"/>
      <c r="O125"/>
      <c r="V125"/>
      <c r="Y125" s="62"/>
      <c r="Z125" s="62"/>
    </row>
    <row r="126" spans="1:26" x14ac:dyDescent="0.3">
      <c r="A126" s="1">
        <v>31366</v>
      </c>
      <c r="B126" s="74">
        <v>4.0346412740108306</v>
      </c>
      <c r="C126" s="74">
        <v>3.5167258914348798</v>
      </c>
      <c r="D126" s="74">
        <v>3.2995897662628453</v>
      </c>
      <c r="E126" s="74" t="e">
        <v>#N/A</v>
      </c>
      <c r="F126" s="74" t="e">
        <v>#N/A</v>
      </c>
      <c r="G126" s="74" t="e">
        <v>#N/A</v>
      </c>
      <c r="H126" s="74" t="e">
        <v>#N/A</v>
      </c>
      <c r="I126" s="74" t="e">
        <v>#N/A</v>
      </c>
      <c r="J126" s="74" t="e">
        <v>#N/A</v>
      </c>
      <c r="M126"/>
      <c r="N126"/>
      <c r="O126"/>
      <c r="V126"/>
      <c r="Y126" s="62"/>
      <c r="Z126" s="62"/>
    </row>
    <row r="127" spans="1:26" x14ac:dyDescent="0.3">
      <c r="A127" s="1">
        <v>31458</v>
      </c>
      <c r="B127" s="74">
        <v>3.7414208491081791</v>
      </c>
      <c r="C127" s="74">
        <v>3.0336670434361279</v>
      </c>
      <c r="D127" s="74">
        <v>3.0873164255774137</v>
      </c>
      <c r="E127" s="74" t="e">
        <v>#N/A</v>
      </c>
      <c r="F127" s="74" t="e">
        <v>#N/A</v>
      </c>
      <c r="G127" s="74" t="e">
        <v>#N/A</v>
      </c>
      <c r="H127" s="74" t="e">
        <v>#N/A</v>
      </c>
      <c r="I127" s="74" t="e">
        <v>#N/A</v>
      </c>
      <c r="J127" s="74" t="e">
        <v>#N/A</v>
      </c>
      <c r="M127"/>
      <c r="N127"/>
      <c r="O127"/>
      <c r="V127"/>
      <c r="Y127" s="62"/>
      <c r="Z127" s="62"/>
    </row>
    <row r="128" spans="1:26" x14ac:dyDescent="0.3">
      <c r="A128" s="1">
        <v>31547</v>
      </c>
      <c r="B128" s="74">
        <v>3.5547259187892699</v>
      </c>
      <c r="C128" s="74">
        <v>2.0983081389528424</v>
      </c>
      <c r="D128" s="74">
        <v>1.9605819914784053</v>
      </c>
      <c r="E128" s="74" t="e">
        <v>#N/A</v>
      </c>
      <c r="F128" s="74" t="e">
        <v>#N/A</v>
      </c>
      <c r="G128" s="74" t="e">
        <v>#N/A</v>
      </c>
      <c r="H128" s="74" t="e">
        <v>#N/A</v>
      </c>
      <c r="I128" s="74" t="e">
        <v>#N/A</v>
      </c>
      <c r="J128" s="74" t="e">
        <v>#N/A</v>
      </c>
      <c r="M128"/>
      <c r="N128"/>
      <c r="O128"/>
      <c r="V128"/>
      <c r="Y128" s="62"/>
      <c r="Z128" s="62"/>
    </row>
    <row r="129" spans="1:26" x14ac:dyDescent="0.3">
      <c r="A129" s="1">
        <v>31639</v>
      </c>
      <c r="B129" s="74">
        <v>3.2066437526076408</v>
      </c>
      <c r="C129" s="74">
        <v>1.8396010886624126</v>
      </c>
      <c r="D129" s="74">
        <v>2.9997092076572311</v>
      </c>
      <c r="E129" s="74" t="e">
        <v>#N/A</v>
      </c>
      <c r="F129" s="74" t="e">
        <v>#N/A</v>
      </c>
      <c r="G129" s="74" t="e">
        <v>#N/A</v>
      </c>
      <c r="H129" s="74" t="e">
        <v>#N/A</v>
      </c>
      <c r="I129" s="74" t="e">
        <v>#N/A</v>
      </c>
      <c r="J129" s="74" t="e">
        <v>#N/A</v>
      </c>
      <c r="M129"/>
      <c r="N129"/>
      <c r="O129"/>
      <c r="V129"/>
      <c r="Y129" s="62"/>
      <c r="Z129" s="62"/>
    </row>
    <row r="130" spans="1:26" x14ac:dyDescent="0.3">
      <c r="A130" s="1">
        <v>31731</v>
      </c>
      <c r="B130" s="74">
        <v>3.3061111768651008</v>
      </c>
      <c r="C130" s="74">
        <v>1.7459753787878673</v>
      </c>
      <c r="D130" s="74">
        <v>3.1121894324411707</v>
      </c>
      <c r="E130" s="74" t="e">
        <v>#N/A</v>
      </c>
      <c r="F130" s="74" t="e">
        <v>#N/A</v>
      </c>
      <c r="G130" s="74" t="e">
        <v>#N/A</v>
      </c>
      <c r="H130" s="74" t="e">
        <v>#N/A</v>
      </c>
      <c r="I130" s="74" t="e">
        <v>#N/A</v>
      </c>
      <c r="J130" s="74" t="e">
        <v>#N/A</v>
      </c>
      <c r="M130"/>
      <c r="N130"/>
      <c r="O130"/>
      <c r="V130"/>
      <c r="Y130" s="62"/>
      <c r="Z130" s="62"/>
    </row>
    <row r="131" spans="1:26" x14ac:dyDescent="0.3">
      <c r="A131" s="1">
        <v>31823</v>
      </c>
      <c r="B131" s="74">
        <v>2.8492808493198796</v>
      </c>
      <c r="C131" s="74">
        <v>1.9864046858777185</v>
      </c>
      <c r="D131" s="74">
        <v>3.4244605981479275</v>
      </c>
      <c r="E131" s="74" t="e">
        <v>#N/A</v>
      </c>
      <c r="F131" s="74" t="e">
        <v>#N/A</v>
      </c>
      <c r="G131" s="74" t="e">
        <v>#N/A</v>
      </c>
      <c r="H131" s="74" t="e">
        <v>#N/A</v>
      </c>
      <c r="I131" s="74" t="e">
        <v>#N/A</v>
      </c>
      <c r="J131" s="74" t="e">
        <v>#N/A</v>
      </c>
      <c r="M131"/>
      <c r="N131"/>
      <c r="O131"/>
      <c r="V131"/>
      <c r="Y131" s="62"/>
      <c r="Z131" s="62"/>
    </row>
    <row r="132" spans="1:26" x14ac:dyDescent="0.3">
      <c r="A132" s="1">
        <v>31912</v>
      </c>
      <c r="B132" s="74">
        <v>3.141959993797494</v>
      </c>
      <c r="C132" s="74">
        <v>3.080815013825422</v>
      </c>
      <c r="D132" s="74">
        <v>4.0124797801022742</v>
      </c>
      <c r="E132" s="74" t="e">
        <v>#N/A</v>
      </c>
      <c r="F132" s="74" t="e">
        <v>#N/A</v>
      </c>
      <c r="G132" s="74" t="e">
        <v>#N/A</v>
      </c>
      <c r="H132" s="74" t="e">
        <v>#N/A</v>
      </c>
      <c r="I132" s="74" t="e">
        <v>#N/A</v>
      </c>
      <c r="J132" s="74" t="e">
        <v>#N/A</v>
      </c>
      <c r="M132"/>
      <c r="N132"/>
      <c r="O132"/>
      <c r="V132"/>
      <c r="Y132" s="62"/>
      <c r="Z132" s="62"/>
    </row>
    <row r="133" spans="1:26" x14ac:dyDescent="0.3">
      <c r="A133" s="1">
        <v>32004</v>
      </c>
      <c r="B133" s="74">
        <v>3.3553429456946393</v>
      </c>
      <c r="C133" s="74">
        <v>3.5093537249087925</v>
      </c>
      <c r="D133" s="74">
        <v>4.0497482583012783</v>
      </c>
      <c r="E133" s="74" t="e">
        <v>#N/A</v>
      </c>
      <c r="F133" s="74" t="e">
        <v>#N/A</v>
      </c>
      <c r="G133" s="74" t="e">
        <v>#N/A</v>
      </c>
      <c r="H133" s="74" t="e">
        <v>#N/A</v>
      </c>
      <c r="I133" s="74" t="e">
        <v>#N/A</v>
      </c>
      <c r="J133" s="74" t="e">
        <v>#N/A</v>
      </c>
      <c r="M133"/>
      <c r="N133"/>
      <c r="O133"/>
      <c r="V133"/>
      <c r="Y133" s="62"/>
      <c r="Z133" s="62"/>
    </row>
    <row r="134" spans="1:26" x14ac:dyDescent="0.3">
      <c r="A134" s="1">
        <v>32096</v>
      </c>
      <c r="B134" s="74">
        <v>3.5631086499904541</v>
      </c>
      <c r="C134" s="74">
        <v>3.7752312256413401</v>
      </c>
      <c r="D134" s="74">
        <v>3.9999281379301648</v>
      </c>
      <c r="E134" s="74" t="e">
        <v>#N/A</v>
      </c>
      <c r="F134" s="74" t="e">
        <v>#N/A</v>
      </c>
      <c r="G134" s="74" t="e">
        <v>#N/A</v>
      </c>
      <c r="H134" s="74" t="e">
        <v>#N/A</v>
      </c>
      <c r="I134" s="74" t="e">
        <v>#N/A</v>
      </c>
      <c r="J134" s="74" t="e">
        <v>#N/A</v>
      </c>
      <c r="M134"/>
      <c r="N134"/>
      <c r="O134"/>
      <c r="V134"/>
      <c r="Y134" s="62"/>
      <c r="Z134" s="62"/>
    </row>
    <row r="135" spans="1:26" x14ac:dyDescent="0.3">
      <c r="A135" s="1">
        <v>32188</v>
      </c>
      <c r="B135" s="74">
        <v>3.9031517428511853</v>
      </c>
      <c r="C135" s="74">
        <v>3.6149901077582092</v>
      </c>
      <c r="D135" s="74">
        <v>3.6748406371850511</v>
      </c>
      <c r="E135" s="74" t="e">
        <v>#N/A</v>
      </c>
      <c r="F135" s="74" t="e">
        <v>#N/A</v>
      </c>
      <c r="G135" s="74" t="e">
        <v>#N/A</v>
      </c>
      <c r="H135" s="74" t="e">
        <v>#N/A</v>
      </c>
      <c r="I135" s="74" t="e">
        <v>#N/A</v>
      </c>
      <c r="J135" s="74" t="e">
        <v>#N/A</v>
      </c>
      <c r="M135"/>
      <c r="N135"/>
      <c r="O135"/>
      <c r="V135"/>
      <c r="Y135" s="62"/>
      <c r="Z135" s="62"/>
    </row>
    <row r="136" spans="1:26" x14ac:dyDescent="0.3">
      <c r="A136" s="1">
        <v>32278</v>
      </c>
      <c r="B136" s="74">
        <v>4.151241238043335</v>
      </c>
      <c r="C136" s="74">
        <v>3.7573244045354226</v>
      </c>
      <c r="D136" s="74">
        <v>4.1373061728109066</v>
      </c>
      <c r="E136" s="74" t="e">
        <v>#N/A</v>
      </c>
      <c r="F136" s="74" t="e">
        <v>#N/A</v>
      </c>
      <c r="G136" s="74" t="e">
        <v>#N/A</v>
      </c>
      <c r="H136" s="74" t="e">
        <v>#N/A</v>
      </c>
      <c r="I136" s="74" t="e">
        <v>#N/A</v>
      </c>
      <c r="J136" s="74" t="e">
        <v>#N/A</v>
      </c>
      <c r="M136"/>
      <c r="N136"/>
      <c r="O136"/>
      <c r="V136"/>
      <c r="Y136" s="62"/>
      <c r="Z136" s="62"/>
    </row>
    <row r="137" spans="1:26" x14ac:dyDescent="0.3">
      <c r="A137" s="1">
        <v>32370</v>
      </c>
      <c r="B137" s="74">
        <v>4.4160923821940923</v>
      </c>
      <c r="C137" s="74">
        <v>4.0499792695337655</v>
      </c>
      <c r="D137" s="74">
        <v>4.6499404477937771</v>
      </c>
      <c r="E137" s="74" t="e">
        <v>#N/A</v>
      </c>
      <c r="F137" s="74" t="e">
        <v>#N/A</v>
      </c>
      <c r="G137" s="74" t="e">
        <v>#N/A</v>
      </c>
      <c r="H137" s="74" t="e">
        <v>#N/A</v>
      </c>
      <c r="I137" s="74" t="e">
        <v>#N/A</v>
      </c>
      <c r="J137" s="74" t="e">
        <v>#N/A</v>
      </c>
      <c r="M137"/>
      <c r="N137"/>
      <c r="O137"/>
      <c r="V137"/>
      <c r="Y137" s="62"/>
      <c r="Z137" s="62"/>
    </row>
    <row r="138" spans="1:26" x14ac:dyDescent="0.3">
      <c r="A138" s="1">
        <v>32462</v>
      </c>
      <c r="B138" s="74">
        <v>4.5191385795412709</v>
      </c>
      <c r="C138" s="74">
        <v>4.202167414050817</v>
      </c>
      <c r="D138" s="74">
        <v>4.5999821315093063</v>
      </c>
      <c r="E138" s="74" t="e">
        <v>#N/A</v>
      </c>
      <c r="F138" s="74" t="e">
        <v>#N/A</v>
      </c>
      <c r="G138" s="74" t="e">
        <v>#N/A</v>
      </c>
      <c r="H138" s="74" t="e">
        <v>#N/A</v>
      </c>
      <c r="I138" s="74" t="e">
        <v>#N/A</v>
      </c>
      <c r="J138" s="74" t="e">
        <v>#N/A</v>
      </c>
      <c r="M138"/>
      <c r="N138"/>
      <c r="O138"/>
      <c r="V138"/>
      <c r="Y138" s="62"/>
      <c r="Z138" s="62"/>
    </row>
    <row r="139" spans="1:26" x14ac:dyDescent="0.3">
      <c r="A139" s="1">
        <v>32554</v>
      </c>
      <c r="B139" s="74">
        <v>4.6532013587055721</v>
      </c>
      <c r="C139" s="74">
        <v>4.573345939232154</v>
      </c>
      <c r="D139" s="74">
        <v>4.5249015761035576</v>
      </c>
      <c r="E139" s="74" t="e">
        <v>#N/A</v>
      </c>
      <c r="F139" s="74" t="e">
        <v>#N/A</v>
      </c>
      <c r="G139" s="74" t="e">
        <v>#N/A</v>
      </c>
      <c r="H139" s="74" t="e">
        <v>#N/A</v>
      </c>
      <c r="I139" s="74" t="e">
        <v>#N/A</v>
      </c>
      <c r="J139" s="74" t="e">
        <v>#N/A</v>
      </c>
      <c r="M139"/>
      <c r="N139"/>
      <c r="O139"/>
      <c r="V139"/>
      <c r="Y139" s="62"/>
      <c r="Z139" s="62"/>
    </row>
    <row r="140" spans="1:26" x14ac:dyDescent="0.3">
      <c r="A140" s="1">
        <v>32643</v>
      </c>
      <c r="B140" s="74">
        <v>4.3394319945148085</v>
      </c>
      <c r="C140" s="74">
        <v>4.8240708483837214</v>
      </c>
      <c r="D140" s="74">
        <v>4.9368048443685257</v>
      </c>
      <c r="E140" s="74" t="e">
        <v>#N/A</v>
      </c>
      <c r="F140" s="74" t="e">
        <v>#N/A</v>
      </c>
      <c r="G140" s="74" t="e">
        <v>#N/A</v>
      </c>
      <c r="H140" s="74" t="e">
        <v>#N/A</v>
      </c>
      <c r="I140" s="74" t="e">
        <v>#N/A</v>
      </c>
      <c r="J140" s="74" t="e">
        <v>#N/A</v>
      </c>
      <c r="M140"/>
      <c r="N140"/>
      <c r="O140"/>
      <c r="V140"/>
      <c r="Y140" s="62"/>
      <c r="Z140" s="62"/>
    </row>
    <row r="141" spans="1:26" x14ac:dyDescent="0.3">
      <c r="A141" s="1">
        <v>32735</v>
      </c>
      <c r="B141" s="74">
        <v>3.918945434437493</v>
      </c>
      <c r="C141" s="74">
        <v>4.1585915850102406</v>
      </c>
      <c r="D141" s="74">
        <v>4.2749132710076525</v>
      </c>
      <c r="E141" s="74" t="e">
        <v>#N/A</v>
      </c>
      <c r="F141" s="74" t="e">
        <v>#N/A</v>
      </c>
      <c r="G141" s="74" t="e">
        <v>#N/A</v>
      </c>
      <c r="H141" s="74" t="e">
        <v>#N/A</v>
      </c>
      <c r="I141" s="74" t="e">
        <v>#N/A</v>
      </c>
      <c r="J141" s="74" t="e">
        <v>#N/A</v>
      </c>
      <c r="M141"/>
      <c r="N141"/>
      <c r="O141"/>
      <c r="V141"/>
      <c r="Y141" s="62"/>
      <c r="Z141" s="62"/>
    </row>
    <row r="142" spans="1:26" x14ac:dyDescent="0.3">
      <c r="A142" s="1">
        <v>32827</v>
      </c>
      <c r="B142" s="74">
        <v>3.7116093636988978</v>
      </c>
      <c r="C142" s="74">
        <v>3.9269128010184895</v>
      </c>
      <c r="D142" s="74">
        <v>3.8499639711688465</v>
      </c>
      <c r="E142" s="74" t="e">
        <v>#N/A</v>
      </c>
      <c r="F142" s="74" t="e">
        <v>#N/A</v>
      </c>
      <c r="G142" s="74" t="e">
        <v>#N/A</v>
      </c>
      <c r="H142" s="74" t="e">
        <v>#N/A</v>
      </c>
      <c r="I142" s="74" t="e">
        <v>#N/A</v>
      </c>
      <c r="J142" s="74" t="e">
        <v>#N/A</v>
      </c>
      <c r="M142"/>
      <c r="N142"/>
      <c r="O142"/>
      <c r="V142"/>
      <c r="Y142" s="62"/>
      <c r="Z142" s="62"/>
    </row>
    <row r="143" spans="1:26" x14ac:dyDescent="0.3">
      <c r="A143" s="1">
        <v>32919</v>
      </c>
      <c r="B143" s="74">
        <v>3.7727288591072661</v>
      </c>
      <c r="C143" s="74">
        <v>4.235064704839564</v>
      </c>
      <c r="D143" s="74">
        <v>4.1496534920470678</v>
      </c>
      <c r="E143" s="74" t="e">
        <v>#N/A</v>
      </c>
      <c r="F143" s="74" t="e">
        <v>#N/A</v>
      </c>
      <c r="G143" s="74" t="e">
        <v>#N/A</v>
      </c>
      <c r="H143" s="74" t="e">
        <v>#N/A</v>
      </c>
      <c r="I143" s="74" t="e">
        <v>#N/A</v>
      </c>
      <c r="J143" s="74" t="e">
        <v>#N/A</v>
      </c>
      <c r="M143"/>
      <c r="N143"/>
      <c r="O143"/>
      <c r="V143"/>
      <c r="Y143" s="62"/>
      <c r="Z143" s="62"/>
    </row>
    <row r="144" spans="1:26" x14ac:dyDescent="0.3">
      <c r="A144" s="1">
        <v>33008</v>
      </c>
      <c r="B144" s="74">
        <v>3.9860272882909387</v>
      </c>
      <c r="C144" s="74">
        <v>3.7834528598915451</v>
      </c>
      <c r="D144" s="74">
        <v>3.8247752693624131</v>
      </c>
      <c r="E144" s="74" t="e">
        <v>#N/A</v>
      </c>
      <c r="F144" s="74" t="e">
        <v>#N/A</v>
      </c>
      <c r="G144" s="74" t="e">
        <v>#N/A</v>
      </c>
      <c r="H144" s="74" t="e">
        <v>#N/A</v>
      </c>
      <c r="I144" s="74" t="e">
        <v>#N/A</v>
      </c>
      <c r="J144" s="74" t="e">
        <v>#N/A</v>
      </c>
      <c r="M144"/>
      <c r="N144"/>
      <c r="O144"/>
      <c r="V144"/>
      <c r="Y144" s="62"/>
      <c r="Z144" s="62"/>
    </row>
    <row r="145" spans="1:26" x14ac:dyDescent="0.3">
      <c r="A145" s="1">
        <v>33100</v>
      </c>
      <c r="B145" s="74">
        <v>4.2603590923135037</v>
      </c>
      <c r="C145" s="74">
        <v>4.4864103500443564</v>
      </c>
      <c r="D145" s="74">
        <v>4.5232996954800324</v>
      </c>
      <c r="E145" s="74" t="e">
        <v>#N/A</v>
      </c>
      <c r="F145" s="74" t="e">
        <v>#N/A</v>
      </c>
      <c r="G145" s="74" t="e">
        <v>#N/A</v>
      </c>
      <c r="H145" s="74" t="e">
        <v>#N/A</v>
      </c>
      <c r="I145" s="74" t="e">
        <v>#N/A</v>
      </c>
      <c r="J145" s="74" t="e">
        <v>#N/A</v>
      </c>
      <c r="M145"/>
      <c r="N145"/>
      <c r="O145"/>
      <c r="V145"/>
      <c r="Y145" s="62"/>
      <c r="Z145" s="62"/>
    </row>
    <row r="146" spans="1:26" x14ac:dyDescent="0.3">
      <c r="A146" s="1">
        <v>33192</v>
      </c>
      <c r="B146" s="74">
        <v>4.1826129849807048</v>
      </c>
      <c r="C146" s="74">
        <v>5.0432202073879662</v>
      </c>
      <c r="D146" s="74">
        <v>5.0402413662877015</v>
      </c>
      <c r="E146" s="74" t="e">
        <v>#N/A</v>
      </c>
      <c r="F146" s="74" t="e">
        <v>#N/A</v>
      </c>
      <c r="G146" s="74" t="e">
        <v>#N/A</v>
      </c>
      <c r="H146" s="74" t="e">
        <v>#N/A</v>
      </c>
      <c r="I146" s="74" t="e">
        <v>#N/A</v>
      </c>
      <c r="J146" s="74" t="e">
        <v>#N/A</v>
      </c>
      <c r="M146"/>
      <c r="N146"/>
      <c r="O146"/>
      <c r="V146"/>
      <c r="Y146" s="62"/>
      <c r="Z146" s="62"/>
    </row>
    <row r="147" spans="1:26" x14ac:dyDescent="0.3">
      <c r="A147" s="1">
        <v>33284</v>
      </c>
      <c r="B147" s="74">
        <v>3.9096657025627257</v>
      </c>
      <c r="C147" s="74">
        <v>4.0868041973503022</v>
      </c>
      <c r="D147" s="74">
        <v>3.3623711540276773</v>
      </c>
      <c r="E147" s="74" t="e">
        <v>#N/A</v>
      </c>
      <c r="F147" s="74" t="e">
        <v>#N/A</v>
      </c>
      <c r="G147" s="74" t="e">
        <v>#N/A</v>
      </c>
      <c r="H147" s="74" t="e">
        <v>#N/A</v>
      </c>
      <c r="I147" s="74" t="e">
        <v>#N/A</v>
      </c>
      <c r="J147" s="74" t="e">
        <v>#N/A</v>
      </c>
      <c r="M147"/>
      <c r="N147"/>
      <c r="O147"/>
      <c r="V147"/>
      <c r="Y147" s="62"/>
      <c r="Z147" s="62"/>
    </row>
    <row r="148" spans="1:26" x14ac:dyDescent="0.3">
      <c r="A148" s="1">
        <v>33373</v>
      </c>
      <c r="B148" s="74">
        <v>3.5555112086742557</v>
      </c>
      <c r="C148" s="74">
        <v>3.7129422075405039</v>
      </c>
      <c r="D148" s="74">
        <v>3.2864568093199491</v>
      </c>
      <c r="E148" s="74" t="e">
        <v>#N/A</v>
      </c>
      <c r="F148" s="74" t="e">
        <v>#N/A</v>
      </c>
      <c r="G148" s="74" t="e">
        <v>#N/A</v>
      </c>
      <c r="H148" s="74" t="e">
        <v>#N/A</v>
      </c>
      <c r="I148" s="74" t="e">
        <v>#N/A</v>
      </c>
      <c r="J148" s="74" t="e">
        <v>#N/A</v>
      </c>
      <c r="M148"/>
      <c r="N148"/>
      <c r="O148"/>
      <c r="V148"/>
      <c r="Y148" s="62"/>
      <c r="Z148" s="62"/>
    </row>
    <row r="149" spans="1:26" x14ac:dyDescent="0.3">
      <c r="A149" s="1">
        <v>33465</v>
      </c>
      <c r="B149" s="74">
        <v>3.4408956206782859</v>
      </c>
      <c r="C149" s="74">
        <v>3.107161282806592</v>
      </c>
      <c r="D149" s="74">
        <v>3.3221569351450935</v>
      </c>
      <c r="E149" s="74" t="e">
        <v>#N/A</v>
      </c>
      <c r="F149" s="74" t="e">
        <v>#N/A</v>
      </c>
      <c r="G149" s="74" t="e">
        <v>#N/A</v>
      </c>
      <c r="H149" s="74" t="e">
        <v>#N/A</v>
      </c>
      <c r="I149" s="74" t="e">
        <v>#N/A</v>
      </c>
      <c r="J149" s="74" t="e">
        <v>#N/A</v>
      </c>
      <c r="M149"/>
      <c r="N149"/>
      <c r="O149"/>
      <c r="V149"/>
      <c r="Y149" s="62"/>
      <c r="Z149" s="62"/>
    </row>
    <row r="150" spans="1:26" x14ac:dyDescent="0.3">
      <c r="A150" s="1">
        <v>33557</v>
      </c>
      <c r="B150" s="74">
        <v>3.3877551020408125</v>
      </c>
      <c r="C150" s="74">
        <v>2.4999178739200545</v>
      </c>
      <c r="D150" s="74">
        <v>3.1248942030714604</v>
      </c>
      <c r="E150" s="74" t="e">
        <v>#N/A</v>
      </c>
      <c r="F150" s="74" t="e">
        <v>#N/A</v>
      </c>
      <c r="G150" s="74" t="e">
        <v>#N/A</v>
      </c>
      <c r="H150" s="74" t="e">
        <v>#N/A</v>
      </c>
      <c r="I150" s="74" t="e">
        <v>#N/A</v>
      </c>
      <c r="J150" s="74" t="e">
        <v>#N/A</v>
      </c>
      <c r="M150"/>
      <c r="N150"/>
      <c r="O150"/>
      <c r="V150"/>
      <c r="Y150" s="62"/>
      <c r="Z150" s="62"/>
    </row>
    <row r="151" spans="1:26" x14ac:dyDescent="0.3">
      <c r="A151" s="1">
        <v>33649</v>
      </c>
      <c r="B151" s="74">
        <v>3.2625054617837046</v>
      </c>
      <c r="C151" s="74">
        <v>2.6028561158132124</v>
      </c>
      <c r="D151" s="74">
        <v>2.9748214099381336</v>
      </c>
      <c r="E151" s="74" t="e">
        <v>#N/A</v>
      </c>
      <c r="F151" s="74" t="e">
        <v>#N/A</v>
      </c>
      <c r="G151" s="74" t="e">
        <v>#N/A</v>
      </c>
      <c r="H151" s="74" t="e">
        <v>#N/A</v>
      </c>
      <c r="I151" s="74" t="e">
        <v>#N/A</v>
      </c>
      <c r="J151" s="74" t="e">
        <v>#N/A</v>
      </c>
      <c r="M151"/>
      <c r="N151"/>
      <c r="O151"/>
      <c r="V151"/>
      <c r="Y151" s="62"/>
      <c r="Z151" s="62"/>
    </row>
    <row r="152" spans="1:26" x14ac:dyDescent="0.3">
      <c r="A152" s="1">
        <v>33739</v>
      </c>
      <c r="B152" s="74">
        <v>3.1957603982656124</v>
      </c>
      <c r="C152" s="74">
        <v>2.7236089443577693</v>
      </c>
      <c r="D152" s="74">
        <v>3.1249486342576409</v>
      </c>
      <c r="E152" s="74" t="e">
        <v>#N/A</v>
      </c>
      <c r="F152" s="74" t="e">
        <v>#N/A</v>
      </c>
      <c r="G152" s="74" t="e">
        <v>#N/A</v>
      </c>
      <c r="H152" s="74" t="e">
        <v>#N/A</v>
      </c>
      <c r="I152" s="74" t="e">
        <v>#N/A</v>
      </c>
      <c r="J152" s="74" t="e">
        <v>#N/A</v>
      </c>
      <c r="M152"/>
      <c r="N152"/>
      <c r="O152"/>
      <c r="V152"/>
      <c r="Y152" s="62"/>
      <c r="Z152" s="62"/>
    </row>
    <row r="153" spans="1:26" x14ac:dyDescent="0.3">
      <c r="A153" s="1">
        <v>33831</v>
      </c>
      <c r="B153" s="74">
        <v>2.8807894318001015</v>
      </c>
      <c r="C153" s="74">
        <v>2.6810214029764134</v>
      </c>
      <c r="D153" s="74">
        <v>2.924893998002676</v>
      </c>
      <c r="E153" s="74" t="e">
        <v>#N/A</v>
      </c>
      <c r="F153" s="74" t="e">
        <v>#N/A</v>
      </c>
      <c r="G153" s="74" t="e">
        <v>#N/A</v>
      </c>
      <c r="H153" s="74" t="e">
        <v>#N/A</v>
      </c>
      <c r="I153" s="74" t="e">
        <v>#N/A</v>
      </c>
      <c r="J153" s="74" t="e">
        <v>#N/A</v>
      </c>
      <c r="M153"/>
      <c r="N153"/>
      <c r="O153"/>
      <c r="V153"/>
      <c r="Y153" s="62"/>
      <c r="Z153" s="62"/>
    </row>
    <row r="154" spans="1:26" x14ac:dyDescent="0.3">
      <c r="A154" s="1">
        <v>33923</v>
      </c>
      <c r="B154" s="74">
        <v>2.825108566916712</v>
      </c>
      <c r="C154" s="74">
        <v>2.6520735850265931</v>
      </c>
      <c r="D154" s="74">
        <v>2.874966691615211</v>
      </c>
      <c r="E154" s="74" t="e">
        <v>#N/A</v>
      </c>
      <c r="F154" s="74" t="e">
        <v>#N/A</v>
      </c>
      <c r="G154" s="74" t="e">
        <v>#N/A</v>
      </c>
      <c r="H154" s="74" t="e">
        <v>#N/A</v>
      </c>
      <c r="I154" s="74" t="e">
        <v>#N/A</v>
      </c>
      <c r="J154" s="74" t="e">
        <v>#N/A</v>
      </c>
      <c r="M154"/>
      <c r="N154"/>
      <c r="O154"/>
      <c r="V154"/>
      <c r="Y154" s="62"/>
      <c r="Z154" s="62"/>
    </row>
    <row r="155" spans="1:26" x14ac:dyDescent="0.3">
      <c r="A155" s="1">
        <v>34015</v>
      </c>
      <c r="B155" s="74">
        <v>2.7488285351596309</v>
      </c>
      <c r="C155" s="74">
        <v>2.6212278047615278</v>
      </c>
      <c r="D155" s="74">
        <v>2.8374553007150309</v>
      </c>
      <c r="E155" s="74" t="e">
        <v>#N/A</v>
      </c>
      <c r="F155" s="74" t="e">
        <v>#N/A</v>
      </c>
      <c r="G155" s="74" t="e">
        <v>#N/A</v>
      </c>
      <c r="H155" s="74" t="e">
        <v>#N/A</v>
      </c>
      <c r="I155" s="74" t="e">
        <v>#N/A</v>
      </c>
      <c r="J155" s="74" t="e">
        <v>#N/A</v>
      </c>
      <c r="M155"/>
      <c r="N155"/>
      <c r="O155"/>
      <c r="V155"/>
      <c r="Y155" s="62"/>
      <c r="Z155" s="62"/>
    </row>
    <row r="156" spans="1:26" x14ac:dyDescent="0.3">
      <c r="A156" s="1">
        <v>34104</v>
      </c>
      <c r="B156" s="74">
        <v>2.8026766262060354</v>
      </c>
      <c r="C156" s="74">
        <v>2.629247611213037</v>
      </c>
      <c r="D156" s="74">
        <v>2.999927442714168</v>
      </c>
      <c r="E156" s="74" t="e">
        <v>#N/A</v>
      </c>
      <c r="F156" s="74" t="e">
        <v>#N/A</v>
      </c>
      <c r="G156" s="74" t="e">
        <v>#N/A</v>
      </c>
      <c r="H156" s="74" t="e">
        <v>#N/A</v>
      </c>
      <c r="I156" s="74" t="e">
        <v>#N/A</v>
      </c>
      <c r="J156" s="74" t="e">
        <v>#N/A</v>
      </c>
      <c r="M156"/>
      <c r="N156"/>
      <c r="O156"/>
      <c r="V156"/>
      <c r="Y156" s="62"/>
      <c r="Z156" s="62"/>
    </row>
    <row r="157" spans="1:26" x14ac:dyDescent="0.3">
      <c r="A157" s="1">
        <v>34196</v>
      </c>
      <c r="B157" s="74">
        <v>2.7691831683168466</v>
      </c>
      <c r="C157" s="74">
        <v>2.4208127014069047</v>
      </c>
      <c r="D157" s="74">
        <v>2.837115146227676</v>
      </c>
      <c r="E157" s="74" t="e">
        <v>#N/A</v>
      </c>
      <c r="F157" s="74" t="e">
        <v>#N/A</v>
      </c>
      <c r="G157" s="74" t="e">
        <v>#N/A</v>
      </c>
      <c r="H157" s="74" t="e">
        <v>#N/A</v>
      </c>
      <c r="I157" s="74" t="e">
        <v>#N/A</v>
      </c>
      <c r="J157" s="74" t="e">
        <v>#N/A</v>
      </c>
      <c r="M157"/>
      <c r="N157"/>
      <c r="O157"/>
      <c r="V157"/>
      <c r="Y157" s="62"/>
      <c r="Z157" s="62"/>
    </row>
    <row r="158" spans="1:26" x14ac:dyDescent="0.3">
      <c r="A158" s="1">
        <v>34288</v>
      </c>
      <c r="B158" s="74">
        <v>2.5463034063335055</v>
      </c>
      <c r="C158" s="74">
        <v>2.2978816403627977</v>
      </c>
      <c r="D158" s="74">
        <v>2.7174979677637827</v>
      </c>
      <c r="E158" s="74" t="e">
        <v>#N/A</v>
      </c>
      <c r="F158" s="74" t="e">
        <v>#N/A</v>
      </c>
      <c r="G158" s="74" t="e">
        <v>#N/A</v>
      </c>
      <c r="H158" s="74" t="e">
        <v>#N/A</v>
      </c>
      <c r="I158" s="74" t="e">
        <v>#N/A</v>
      </c>
      <c r="J158" s="74" t="e">
        <v>#N/A</v>
      </c>
      <c r="M158"/>
      <c r="N158"/>
      <c r="O158"/>
      <c r="V158"/>
      <c r="Y158" s="62"/>
      <c r="Z158" s="62"/>
    </row>
    <row r="159" spans="1:26" x14ac:dyDescent="0.3">
      <c r="A159" s="1">
        <v>34380</v>
      </c>
      <c r="B159" s="74">
        <v>2.3061787898662311</v>
      </c>
      <c r="C159" s="74">
        <v>2.0561443801306645</v>
      </c>
      <c r="D159" s="74">
        <v>2.7999211576472343</v>
      </c>
      <c r="E159" s="74" t="e">
        <v>#N/A</v>
      </c>
      <c r="F159" s="74" t="e">
        <v>#N/A</v>
      </c>
      <c r="G159" s="74" t="e">
        <v>#N/A</v>
      </c>
      <c r="H159" s="74" t="e">
        <v>#N/A</v>
      </c>
      <c r="I159" s="74" t="e">
        <v>#N/A</v>
      </c>
      <c r="J159" s="74" t="e">
        <v>#N/A</v>
      </c>
      <c r="M159"/>
      <c r="N159"/>
      <c r="O159"/>
      <c r="V159"/>
      <c r="Y159" s="62"/>
      <c r="Z159" s="62"/>
    </row>
    <row r="160" spans="1:26" x14ac:dyDescent="0.3">
      <c r="A160" s="1">
        <v>34469</v>
      </c>
      <c r="B160" s="74">
        <v>2.2176473259563068</v>
      </c>
      <c r="C160" s="74">
        <v>1.9406850201930004</v>
      </c>
      <c r="D160" s="74">
        <v>2.9249666901481124</v>
      </c>
      <c r="E160" s="74" t="e">
        <v>#N/A</v>
      </c>
      <c r="F160" s="74" t="e">
        <v>#N/A</v>
      </c>
      <c r="G160" s="74" t="e">
        <v>#N/A</v>
      </c>
      <c r="H160" s="74" t="e">
        <v>#N/A</v>
      </c>
      <c r="I160" s="74" t="e">
        <v>#N/A</v>
      </c>
      <c r="J160" s="74" t="e">
        <v>#N/A</v>
      </c>
      <c r="M160"/>
      <c r="N160"/>
      <c r="O160"/>
      <c r="V160"/>
      <c r="Y160" s="62"/>
      <c r="Z160" s="62"/>
    </row>
    <row r="161" spans="1:26" x14ac:dyDescent="0.3">
      <c r="A161" s="1">
        <v>34561</v>
      </c>
      <c r="B161" s="74">
        <v>2.21737166942646</v>
      </c>
      <c r="C161" s="74">
        <v>2.2285319622438848</v>
      </c>
      <c r="D161" s="74">
        <v>2.999999999999992</v>
      </c>
      <c r="E161" s="74" t="e">
        <v>#N/A</v>
      </c>
      <c r="F161" s="74" t="e">
        <v>#N/A</v>
      </c>
      <c r="G161" s="74" t="e">
        <v>#N/A</v>
      </c>
      <c r="H161" s="74" t="e">
        <v>#N/A</v>
      </c>
      <c r="I161" s="74" t="e">
        <v>#N/A</v>
      </c>
      <c r="J161" s="74" t="e">
        <v>#N/A</v>
      </c>
      <c r="M161"/>
      <c r="N161"/>
      <c r="O161"/>
      <c r="V161"/>
      <c r="Y161" s="62"/>
      <c r="Z161" s="62"/>
    </row>
    <row r="162" spans="1:26" x14ac:dyDescent="0.3">
      <c r="A162" s="1">
        <v>34653</v>
      </c>
      <c r="B162" s="74">
        <v>2.2105073983106571</v>
      </c>
      <c r="C162" s="74">
        <v>2.1196075140009984</v>
      </c>
      <c r="D162" s="74">
        <v>3.0624432995303934</v>
      </c>
      <c r="E162" s="74" t="e">
        <v>#N/A</v>
      </c>
      <c r="F162" s="74" t="e">
        <v>#N/A</v>
      </c>
      <c r="G162" s="74" t="e">
        <v>#N/A</v>
      </c>
      <c r="H162" s="74" t="e">
        <v>#N/A</v>
      </c>
      <c r="I162" s="74" t="e">
        <v>#N/A</v>
      </c>
      <c r="J162" s="74" t="e">
        <v>#N/A</v>
      </c>
      <c r="M162"/>
      <c r="N162"/>
      <c r="O162"/>
      <c r="V162"/>
      <c r="Y162" s="62"/>
      <c r="Z162" s="62"/>
    </row>
    <row r="163" spans="1:26" x14ac:dyDescent="0.3">
      <c r="A163" s="1">
        <v>34745</v>
      </c>
      <c r="B163" s="74">
        <v>2.2825195676481336</v>
      </c>
      <c r="C163" s="74">
        <v>2.2519234862999005</v>
      </c>
      <c r="D163" s="74">
        <v>3.0124432720829324</v>
      </c>
      <c r="E163" s="74" t="e">
        <v>#N/A</v>
      </c>
      <c r="F163" s="74" t="e">
        <v>#N/A</v>
      </c>
      <c r="G163" s="74" t="e">
        <v>#N/A</v>
      </c>
      <c r="H163" s="74" t="e">
        <v>#N/A</v>
      </c>
      <c r="I163" s="74" t="e">
        <v>#N/A</v>
      </c>
      <c r="J163" s="74" t="e">
        <v>#N/A</v>
      </c>
      <c r="M163"/>
      <c r="N163"/>
      <c r="O163"/>
      <c r="V163"/>
      <c r="Y163" s="62"/>
      <c r="Z163" s="62"/>
    </row>
    <row r="164" spans="1:26" x14ac:dyDescent="0.3">
      <c r="A164" s="1">
        <v>34834</v>
      </c>
      <c r="B164" s="74">
        <v>2.2021147409886588</v>
      </c>
      <c r="C164" s="74">
        <v>2.2772292199053412</v>
      </c>
      <c r="D164" s="74">
        <v>3.1749425926715595</v>
      </c>
      <c r="E164" s="74" t="e">
        <v>#N/A</v>
      </c>
      <c r="F164" s="74" t="e">
        <v>#N/A</v>
      </c>
      <c r="G164" s="74" t="e">
        <v>#N/A</v>
      </c>
      <c r="H164" s="74" t="e">
        <v>#N/A</v>
      </c>
      <c r="I164" s="74" t="e">
        <v>#N/A</v>
      </c>
      <c r="J164" s="74" t="e">
        <v>#N/A</v>
      </c>
      <c r="M164"/>
      <c r="N164"/>
      <c r="O164"/>
      <c r="V164"/>
      <c r="Y164" s="62"/>
      <c r="Z164" s="62"/>
    </row>
    <row r="165" spans="1:26" x14ac:dyDescent="0.3">
      <c r="A165" s="1">
        <v>34926</v>
      </c>
      <c r="B165" s="74">
        <v>2.1191994462689268</v>
      </c>
      <c r="C165" s="74">
        <v>1.9637575630189197</v>
      </c>
      <c r="D165" s="74">
        <v>2.8748696277414725</v>
      </c>
      <c r="E165" s="74" t="e">
        <v>#N/A</v>
      </c>
      <c r="F165" s="74" t="e">
        <v>#N/A</v>
      </c>
      <c r="G165" s="74" t="e">
        <v>#N/A</v>
      </c>
      <c r="H165" s="74" t="e">
        <v>#N/A</v>
      </c>
      <c r="I165" s="74" t="e">
        <v>#N/A</v>
      </c>
      <c r="J165" s="74" t="e">
        <v>#N/A</v>
      </c>
      <c r="M165"/>
      <c r="N165"/>
      <c r="O165"/>
      <c r="V165"/>
      <c r="Y165" s="62"/>
      <c r="Z165" s="62"/>
    </row>
    <row r="166" spans="1:26" x14ac:dyDescent="0.3">
      <c r="A166" s="1">
        <v>35018</v>
      </c>
      <c r="B166" s="74">
        <v>2.112882428789109</v>
      </c>
      <c r="C166" s="74">
        <v>1.9336521219366354</v>
      </c>
      <c r="D166" s="74">
        <v>2.5498905226729045</v>
      </c>
      <c r="E166" s="74" t="e">
        <v>#N/A</v>
      </c>
      <c r="F166" s="74" t="e">
        <v>#N/A</v>
      </c>
      <c r="G166" s="74" t="e">
        <v>#N/A</v>
      </c>
      <c r="H166" s="74" t="e">
        <v>#N/A</v>
      </c>
      <c r="I166" s="74" t="e">
        <v>#N/A</v>
      </c>
      <c r="J166" s="74" t="e">
        <v>#N/A</v>
      </c>
      <c r="M166"/>
      <c r="N166"/>
      <c r="O166"/>
      <c r="V166"/>
      <c r="Y166" s="62"/>
      <c r="Z166" s="62"/>
    </row>
    <row r="167" spans="1:26" x14ac:dyDescent="0.3">
      <c r="A167" s="1">
        <v>35110</v>
      </c>
      <c r="B167" s="74">
        <v>1.9794187097338378</v>
      </c>
      <c r="C167" s="74">
        <v>2.0015762784957092</v>
      </c>
      <c r="D167" s="74">
        <v>2.4499878345491615</v>
      </c>
      <c r="E167" s="74">
        <v>2.1435228331780021</v>
      </c>
      <c r="F167" s="74">
        <v>2.1435228331780021</v>
      </c>
      <c r="G167" s="74">
        <v>2.1435228331780021</v>
      </c>
      <c r="H167" s="74">
        <v>1.9012115632166315</v>
      </c>
      <c r="I167" s="74">
        <v>1.8943626059136243</v>
      </c>
      <c r="J167" s="74">
        <v>1.8905138110013819</v>
      </c>
      <c r="M167"/>
      <c r="N167"/>
      <c r="O167"/>
      <c r="V167"/>
      <c r="Y167" s="62"/>
      <c r="Z167" s="62"/>
    </row>
    <row r="168" spans="1:26" x14ac:dyDescent="0.3">
      <c r="A168" s="1">
        <v>35200</v>
      </c>
      <c r="B168" s="74">
        <v>1.8590700302841601</v>
      </c>
      <c r="C168" s="74">
        <v>2.089031475923675</v>
      </c>
      <c r="D168" s="74">
        <v>2.6746514037237938</v>
      </c>
      <c r="E168" s="74">
        <v>1.8518518518518601</v>
      </c>
      <c r="F168" s="74">
        <v>1.8518518518518601</v>
      </c>
      <c r="G168" s="74">
        <v>1.8518518518518601</v>
      </c>
      <c r="H168" s="74">
        <v>2.0270888546933596</v>
      </c>
      <c r="I168" s="74">
        <v>2.0345453209949405</v>
      </c>
      <c r="J168" s="74">
        <v>2.0335168558931693</v>
      </c>
      <c r="M168"/>
      <c r="N168"/>
      <c r="O168"/>
      <c r="V168"/>
      <c r="Y168" s="62"/>
      <c r="Z168" s="62"/>
    </row>
    <row r="169" spans="1:26" x14ac:dyDescent="0.3">
      <c r="A169" s="1">
        <v>35292</v>
      </c>
      <c r="B169" s="74">
        <v>1.8387124686337408</v>
      </c>
      <c r="C169" s="74">
        <v>2.1070455716704739</v>
      </c>
      <c r="D169" s="74">
        <v>2.624893688904562</v>
      </c>
      <c r="E169" s="74">
        <v>1.8433179723502224</v>
      </c>
      <c r="F169" s="74">
        <v>1.8433179723502224</v>
      </c>
      <c r="G169" s="74">
        <v>1.8433179723502224</v>
      </c>
      <c r="H169" s="74">
        <v>2.0393491668997399</v>
      </c>
      <c r="I169" s="74">
        <v>2.026496928134236</v>
      </c>
      <c r="J169" s="74">
        <v>2.0498141168710848</v>
      </c>
      <c r="M169"/>
      <c r="N169"/>
      <c r="O169"/>
      <c r="V169"/>
      <c r="Y169" s="62"/>
      <c r="Z169" s="62"/>
    </row>
    <row r="170" spans="1:26" x14ac:dyDescent="0.3">
      <c r="A170" s="1">
        <v>35384</v>
      </c>
      <c r="B170" s="74">
        <v>1.9070167886354072</v>
      </c>
      <c r="C170" s="74">
        <v>2.352889436186123</v>
      </c>
      <c r="D170" s="74">
        <v>2.7249909032096458</v>
      </c>
      <c r="E170" s="74">
        <v>2.0183486238532167</v>
      </c>
      <c r="F170" s="74">
        <v>1.9266055045871422</v>
      </c>
      <c r="G170" s="74">
        <v>1.9266055045871422</v>
      </c>
      <c r="H170" s="74">
        <v>2.323359885970433</v>
      </c>
      <c r="I170" s="74">
        <v>2.3036934775824802</v>
      </c>
      <c r="J170" s="74">
        <v>2.2741468483727045</v>
      </c>
      <c r="M170"/>
      <c r="N170"/>
      <c r="O170"/>
      <c r="V170"/>
      <c r="Y170" s="62"/>
      <c r="Z170" s="62"/>
    </row>
    <row r="171" spans="1:26" x14ac:dyDescent="0.3">
      <c r="A171" s="1">
        <v>35476</v>
      </c>
      <c r="B171" s="74">
        <v>1.9066948716482734</v>
      </c>
      <c r="C171" s="74">
        <v>2.236379805519495</v>
      </c>
      <c r="D171" s="74">
        <v>2.7249909032096458</v>
      </c>
      <c r="E171" s="74">
        <v>2.0743854518870508</v>
      </c>
      <c r="F171" s="74">
        <v>2.0652471899844649</v>
      </c>
      <c r="G171" s="74">
        <v>2.046970666179293</v>
      </c>
      <c r="H171" s="74">
        <v>2.2005281659954523</v>
      </c>
      <c r="I171" s="74">
        <v>2.2005281659954523</v>
      </c>
      <c r="J171" s="74">
        <v>2.1717979435079915</v>
      </c>
      <c r="M171"/>
      <c r="N171"/>
      <c r="O171"/>
      <c r="V171"/>
      <c r="Y171" s="62"/>
      <c r="Z171" s="62"/>
    </row>
    <row r="172" spans="1:26" x14ac:dyDescent="0.3">
      <c r="A172" s="1">
        <v>35565</v>
      </c>
      <c r="B172" s="74">
        <v>1.9545920109252268</v>
      </c>
      <c r="C172" s="74">
        <v>1.8116781555928663</v>
      </c>
      <c r="D172" s="74">
        <v>2.5497445840725224</v>
      </c>
      <c r="E172" s="74">
        <v>2.2077452044878765</v>
      </c>
      <c r="F172" s="74">
        <v>2.2348896127397655</v>
      </c>
      <c r="G172" s="74">
        <v>2.2167933405718543</v>
      </c>
      <c r="H172" s="74">
        <v>2.1309195088258459</v>
      </c>
      <c r="I172" s="74">
        <v>2.1504386903061112</v>
      </c>
      <c r="J172" s="74">
        <v>2.142445921728009</v>
      </c>
      <c r="M172"/>
      <c r="N172"/>
      <c r="O172"/>
      <c r="V172"/>
      <c r="Y172" s="62"/>
      <c r="Z172" s="62"/>
    </row>
    <row r="173" spans="1:26" x14ac:dyDescent="0.3">
      <c r="A173" s="1">
        <v>35657</v>
      </c>
      <c r="B173" s="74">
        <v>1.7276293243836394</v>
      </c>
      <c r="C173" s="74">
        <v>1.646814524269602</v>
      </c>
      <c r="D173" s="74">
        <v>2.3745763788228684</v>
      </c>
      <c r="E173" s="74">
        <v>1.8433594101249895</v>
      </c>
      <c r="F173" s="74">
        <v>1.8973113928603569</v>
      </c>
      <c r="G173" s="74">
        <v>1.8613434043701194</v>
      </c>
      <c r="H173" s="74">
        <v>1.8816817381818618</v>
      </c>
      <c r="I173" s="74">
        <v>1.9203251800550714</v>
      </c>
      <c r="J173" s="74">
        <v>1.8948788722103815</v>
      </c>
      <c r="M173"/>
      <c r="N173"/>
      <c r="O173"/>
      <c r="V173"/>
      <c r="Y173" s="62"/>
      <c r="Z173" s="62"/>
    </row>
    <row r="174" spans="1:26" x14ac:dyDescent="0.3">
      <c r="A174" s="1">
        <v>35749</v>
      </c>
      <c r="B174" s="74">
        <v>1.4728452949210658</v>
      </c>
      <c r="C174" s="74">
        <v>1.2761569200360867</v>
      </c>
      <c r="D174" s="74">
        <v>2.2749664968335308</v>
      </c>
      <c r="E174" s="74">
        <v>1.5643157236077565</v>
      </c>
      <c r="F174" s="74">
        <v>1.5553767766157023</v>
      </c>
      <c r="G174" s="74">
        <v>1.528559935639584</v>
      </c>
      <c r="H174" s="74">
        <v>1.4867951136672275</v>
      </c>
      <c r="I174" s="74">
        <v>1.4795095449189999</v>
      </c>
      <c r="J174" s="74">
        <v>1.4609650037512578</v>
      </c>
      <c r="M174"/>
      <c r="N174"/>
      <c r="O174"/>
      <c r="V174"/>
      <c r="Y174" s="62"/>
      <c r="Z174" s="62"/>
    </row>
    <row r="175" spans="1:26" x14ac:dyDescent="0.3">
      <c r="A175" s="1">
        <v>35841</v>
      </c>
      <c r="B175" s="74">
        <v>1.3731100451625622</v>
      </c>
      <c r="C175" s="74">
        <v>0.83847875996407861</v>
      </c>
      <c r="D175" s="74">
        <v>1.8322445528016542</v>
      </c>
      <c r="E175" s="74">
        <v>1.3877768881772168</v>
      </c>
      <c r="F175" s="74">
        <v>1.4233609109509882</v>
      </c>
      <c r="G175" s="74">
        <v>1.4589449337247595</v>
      </c>
      <c r="H175" s="74">
        <v>0.99352882629046846</v>
      </c>
      <c r="I175" s="74">
        <v>1.0211225166396387</v>
      </c>
      <c r="J175" s="74">
        <v>1.0515546073723625</v>
      </c>
      <c r="M175"/>
      <c r="N175"/>
      <c r="O175"/>
      <c r="V175"/>
      <c r="Y175" s="62"/>
      <c r="Z175" s="62"/>
    </row>
    <row r="176" spans="1:26" x14ac:dyDescent="0.3">
      <c r="A176" s="1">
        <v>35930</v>
      </c>
      <c r="B176" s="74">
        <v>1.1552951025533664</v>
      </c>
      <c r="C176" s="74">
        <v>0.76810377935507823</v>
      </c>
      <c r="D176" s="74">
        <v>1.8993870115378122</v>
      </c>
      <c r="E176" s="74">
        <v>1.1066488174922062</v>
      </c>
      <c r="F176" s="74">
        <v>1.0798750557786674</v>
      </c>
      <c r="G176" s="74">
        <v>1.0709504685408433</v>
      </c>
      <c r="H176" s="74">
        <v>0.85482902913713854</v>
      </c>
      <c r="I176" s="74">
        <v>0.83210353134646198</v>
      </c>
      <c r="J176" s="74">
        <v>0.82924212382831097</v>
      </c>
      <c r="M176"/>
      <c r="N176"/>
      <c r="O176"/>
      <c r="V176"/>
      <c r="Y176" s="62"/>
      <c r="Z176" s="62"/>
    </row>
    <row r="177" spans="1:26" x14ac:dyDescent="0.3">
      <c r="A177" s="1">
        <v>36022</v>
      </c>
      <c r="B177" s="74">
        <v>1.2792850480949802</v>
      </c>
      <c r="C177" s="74">
        <v>0.81432300533423874</v>
      </c>
      <c r="D177" s="74">
        <v>2.0497920919841377</v>
      </c>
      <c r="E177" s="74">
        <v>1.0950854700854773</v>
      </c>
      <c r="F177" s="74">
        <v>1.0950854700854773</v>
      </c>
      <c r="G177" s="74">
        <v>1.1128917378917302</v>
      </c>
      <c r="H177" s="74">
        <v>0.73338951365433669</v>
      </c>
      <c r="I177" s="74">
        <v>0.73798724939626581</v>
      </c>
      <c r="J177" s="74">
        <v>0.74854716979724234</v>
      </c>
      <c r="M177"/>
      <c r="N177"/>
      <c r="O177"/>
      <c r="V177"/>
      <c r="Y177" s="62"/>
      <c r="Z177" s="62"/>
    </row>
    <row r="178" spans="1:26" x14ac:dyDescent="0.3">
      <c r="A178" s="1">
        <v>36114</v>
      </c>
      <c r="B178" s="74">
        <v>1.2794005411780995</v>
      </c>
      <c r="C178" s="74">
        <v>0.76226842030830966</v>
      </c>
      <c r="D178" s="74">
        <v>1.8873263500933104</v>
      </c>
      <c r="E178" s="74">
        <v>1.181277200461861</v>
      </c>
      <c r="F178" s="74">
        <v>1.1635136335376162</v>
      </c>
      <c r="G178" s="74">
        <v>1.1990407673860837</v>
      </c>
      <c r="H178" s="74">
        <v>0.77424103132799349</v>
      </c>
      <c r="I178" s="74">
        <v>0.71774850293484516</v>
      </c>
      <c r="J178" s="74">
        <v>0.74743420398100113</v>
      </c>
      <c r="M178"/>
      <c r="N178"/>
      <c r="O178"/>
      <c r="V178"/>
      <c r="Y178" s="62"/>
      <c r="Z178" s="62"/>
    </row>
    <row r="179" spans="1:26" x14ac:dyDescent="0.3">
      <c r="A179" s="1">
        <v>36206</v>
      </c>
      <c r="B179" s="74">
        <v>1.2369080066964688</v>
      </c>
      <c r="C179" s="74">
        <v>0.95453581276956356</v>
      </c>
      <c r="D179" s="74">
        <v>1.7873997365437713</v>
      </c>
      <c r="E179" s="74">
        <v>1.1869961909823701</v>
      </c>
      <c r="F179" s="74">
        <v>1.20471255204182</v>
      </c>
      <c r="G179" s="74">
        <v>1.2578616352201255</v>
      </c>
      <c r="H179" s="74">
        <v>0.99834654486585794</v>
      </c>
      <c r="I179" s="74">
        <v>1.0106871203184875</v>
      </c>
      <c r="J179" s="74">
        <v>1.0568033610103056</v>
      </c>
      <c r="M179"/>
      <c r="N179"/>
      <c r="O179"/>
      <c r="V179"/>
      <c r="Y179" s="62"/>
      <c r="Z179" s="62"/>
    </row>
    <row r="180" spans="1:26" x14ac:dyDescent="0.3">
      <c r="A180" s="1">
        <v>36295</v>
      </c>
      <c r="B180" s="74">
        <v>1.2786559629231142</v>
      </c>
      <c r="C180" s="74">
        <v>1.345228180624769</v>
      </c>
      <c r="D180" s="74">
        <v>2.024771322540964</v>
      </c>
      <c r="E180" s="74">
        <v>1.3333333333333419</v>
      </c>
      <c r="F180" s="74">
        <v>1.3245033112582849</v>
      </c>
      <c r="G180" s="74">
        <v>1.236203090507737</v>
      </c>
      <c r="H180" s="74">
        <v>1.4550385119434628</v>
      </c>
      <c r="I180" s="74">
        <v>1.4466859106853303</v>
      </c>
      <c r="J180" s="74">
        <v>1.3771657041314889</v>
      </c>
      <c r="M180"/>
      <c r="N180"/>
      <c r="O180"/>
      <c r="V180"/>
      <c r="Y180" s="62"/>
      <c r="Z180" s="62"/>
    </row>
    <row r="181" spans="1:26" x14ac:dyDescent="0.3">
      <c r="A181" s="1">
        <v>36387</v>
      </c>
      <c r="B181" s="74">
        <v>1.2906152069932286</v>
      </c>
      <c r="C181" s="74">
        <v>1.5887534828741279</v>
      </c>
      <c r="D181" s="74">
        <v>2.0049751943421183</v>
      </c>
      <c r="E181" s="74">
        <v>1.318723940657418</v>
      </c>
      <c r="F181" s="74">
        <v>1.3090274410937797</v>
      </c>
      <c r="G181" s="74">
        <v>1.2993309415301191</v>
      </c>
      <c r="H181" s="74">
        <v>1.6734773302198969</v>
      </c>
      <c r="I181" s="74">
        <v>1.6734773302198969</v>
      </c>
      <c r="J181" s="74">
        <v>1.6637478108581405</v>
      </c>
      <c r="M181"/>
      <c r="N181"/>
      <c r="O181"/>
      <c r="V181"/>
      <c r="Y181" s="62"/>
      <c r="Z181" s="62"/>
    </row>
    <row r="182" spans="1:26" x14ac:dyDescent="0.3">
      <c r="A182" s="1">
        <v>36479</v>
      </c>
      <c r="B182" s="74">
        <v>1.4454628906517719</v>
      </c>
      <c r="C182" s="74">
        <v>1.9368692893935391</v>
      </c>
      <c r="D182" s="74">
        <v>2.2124977140650541</v>
      </c>
      <c r="E182" s="74">
        <v>1.5076833864888339</v>
      </c>
      <c r="F182" s="74">
        <v>1.4883541123030808</v>
      </c>
      <c r="G182" s="74">
        <v>1.4830508474576121</v>
      </c>
      <c r="H182" s="74">
        <v>1.9887466045789726</v>
      </c>
      <c r="I182" s="74">
        <v>1.9887466045789726</v>
      </c>
      <c r="J182" s="74">
        <v>1.9928412498790848</v>
      </c>
      <c r="M182"/>
      <c r="N182"/>
      <c r="O182"/>
      <c r="V182"/>
      <c r="Y182" s="62"/>
      <c r="Z182" s="62"/>
    </row>
    <row r="183" spans="1:26" x14ac:dyDescent="0.3">
      <c r="A183" s="1">
        <v>36571</v>
      </c>
      <c r="B183" s="74">
        <v>1.7206270243675714</v>
      </c>
      <c r="C183" s="74">
        <v>2.5619834710743694</v>
      </c>
      <c r="D183" s="74">
        <v>2.1624916116681607</v>
      </c>
      <c r="E183" s="74">
        <v>1.5735943197083158</v>
      </c>
      <c r="F183" s="74">
        <v>1.5544041450777257</v>
      </c>
      <c r="G183" s="74">
        <v>1.6599501055459598</v>
      </c>
      <c r="H183" s="74">
        <v>2.4387892808945377</v>
      </c>
      <c r="I183" s="74">
        <v>2.4195103142471641</v>
      </c>
      <c r="J183" s="74">
        <v>2.506265664160412</v>
      </c>
      <c r="M183"/>
      <c r="N183"/>
      <c r="O183"/>
      <c r="V183"/>
      <c r="Y183" s="62"/>
      <c r="Z183" s="62"/>
    </row>
    <row r="184" spans="1:26" x14ac:dyDescent="0.3">
      <c r="A184" s="1">
        <v>36661</v>
      </c>
      <c r="B184" s="74">
        <v>1.7214845080013585</v>
      </c>
      <c r="C184" s="74">
        <v>2.468104072650279</v>
      </c>
      <c r="D184" s="74">
        <v>2.4496477682538158</v>
      </c>
      <c r="E184" s="74">
        <v>1.7060617613419593</v>
      </c>
      <c r="F184" s="74">
        <v>1.696530690049558</v>
      </c>
      <c r="G184" s="74">
        <v>1.6393442622950838</v>
      </c>
      <c r="H184" s="74">
        <v>2.4760994263862468</v>
      </c>
      <c r="I184" s="74">
        <v>2.4665391969407313</v>
      </c>
      <c r="J184" s="74">
        <v>2.4187380497131983</v>
      </c>
      <c r="M184"/>
      <c r="N184"/>
      <c r="O184"/>
      <c r="V184"/>
      <c r="Y184" s="62"/>
      <c r="Z184" s="62"/>
    </row>
    <row r="185" spans="1:26" x14ac:dyDescent="0.3">
      <c r="A185" s="1">
        <v>36753</v>
      </c>
      <c r="B185" s="74">
        <v>1.8386593391682027</v>
      </c>
      <c r="C185" s="74">
        <v>2.5640315274757297</v>
      </c>
      <c r="D185" s="74">
        <v>2.4874734033233041</v>
      </c>
      <c r="E185" s="74">
        <v>1.7007125890736496</v>
      </c>
      <c r="F185" s="74">
        <v>1.6912114014251856</v>
      </c>
      <c r="G185" s="74">
        <v>1.5961995249406336</v>
      </c>
      <c r="H185" s="74">
        <v>2.4738344433872683</v>
      </c>
      <c r="I185" s="74">
        <v>2.4643196955280722</v>
      </c>
      <c r="J185" s="74">
        <v>2.388201712654614</v>
      </c>
      <c r="M185"/>
      <c r="N185"/>
      <c r="O185"/>
      <c r="V185"/>
      <c r="Y185" s="62"/>
      <c r="Z185" s="62"/>
    </row>
    <row r="186" spans="1:26" x14ac:dyDescent="0.3">
      <c r="A186" s="1">
        <v>36845</v>
      </c>
      <c r="B186" s="74">
        <v>1.8624564436400926</v>
      </c>
      <c r="C186" s="74">
        <v>2.5210315438736419</v>
      </c>
      <c r="D186" s="74">
        <v>2.4748936224345046</v>
      </c>
      <c r="E186" s="74">
        <v>1.6557857886271066</v>
      </c>
      <c r="F186" s="74">
        <v>1.5611694578484325</v>
      </c>
      <c r="G186" s="74">
        <v>1.5611694578484325</v>
      </c>
      <c r="H186" s="74">
        <v>2.3753193905555081</v>
      </c>
      <c r="I186" s="74">
        <v>2.3185388473549784</v>
      </c>
      <c r="J186" s="74">
        <v>2.3185388473549784</v>
      </c>
      <c r="M186"/>
      <c r="N186"/>
      <c r="O186"/>
      <c r="V186"/>
      <c r="Y186" s="62"/>
      <c r="Z186" s="62"/>
    </row>
    <row r="187" spans="1:26" x14ac:dyDescent="0.3">
      <c r="A187" s="1">
        <v>36937</v>
      </c>
      <c r="B187" s="74">
        <v>1.9911326078194236</v>
      </c>
      <c r="C187" s="74">
        <v>2.44881792977234</v>
      </c>
      <c r="D187" s="74">
        <v>2.224942114000295</v>
      </c>
      <c r="E187" s="74">
        <v>1.6939582156973332</v>
      </c>
      <c r="F187" s="74">
        <v>1.6657255787690506</v>
      </c>
      <c r="G187" s="74">
        <v>1.6657255787690506</v>
      </c>
      <c r="H187" s="74">
        <v>2.2612122349408903</v>
      </c>
      <c r="I187" s="74">
        <v>2.2424469881779041</v>
      </c>
      <c r="J187" s="74">
        <v>2.2424469881779041</v>
      </c>
      <c r="M187"/>
      <c r="N187"/>
      <c r="O187"/>
      <c r="V187"/>
      <c r="Y187" s="62"/>
      <c r="Z187" s="62"/>
    </row>
    <row r="188" spans="1:26" x14ac:dyDescent="0.3">
      <c r="A188" s="1">
        <v>37026</v>
      </c>
      <c r="B188" s="74">
        <v>2.0217167186600493</v>
      </c>
      <c r="C188" s="74">
        <v>2.4399195302305277</v>
      </c>
      <c r="D188" s="74">
        <v>2.3497386316712836</v>
      </c>
      <c r="E188" s="74">
        <v>1.7038007863696025</v>
      </c>
      <c r="F188" s="74">
        <v>1.6476315296760857</v>
      </c>
      <c r="G188" s="74">
        <v>1.5821007302003531</v>
      </c>
      <c r="H188" s="74">
        <v>2.3225445387557109</v>
      </c>
      <c r="I188" s="74">
        <v>2.2759070982184548</v>
      </c>
      <c r="J188" s="74">
        <v>2.219942169573752</v>
      </c>
      <c r="M188"/>
      <c r="N188"/>
      <c r="O188"/>
      <c r="V188"/>
      <c r="Y188" s="62"/>
      <c r="Z188" s="62"/>
    </row>
    <row r="189" spans="1:26" x14ac:dyDescent="0.3">
      <c r="A189" s="1">
        <v>37118</v>
      </c>
      <c r="B189" s="74">
        <v>1.7921385742838192</v>
      </c>
      <c r="C189" s="74">
        <v>1.8354447475756874</v>
      </c>
      <c r="D189" s="74">
        <v>2.2249664626610048</v>
      </c>
      <c r="E189" s="74">
        <v>1.2494172494172506</v>
      </c>
      <c r="F189" s="74">
        <v>1.2773892773892737</v>
      </c>
      <c r="G189" s="74">
        <v>1.296037296037289</v>
      </c>
      <c r="H189" s="74">
        <v>1.5206305053314884</v>
      </c>
      <c r="I189" s="74">
        <v>1.5391747797867561</v>
      </c>
      <c r="J189" s="74">
        <v>1.5577190542420016</v>
      </c>
      <c r="M189"/>
      <c r="N189"/>
      <c r="O189"/>
      <c r="V189"/>
      <c r="Y189" s="62"/>
      <c r="Z189" s="62"/>
    </row>
    <row r="190" spans="1:26" x14ac:dyDescent="0.3">
      <c r="A190" s="1">
        <v>37210</v>
      </c>
      <c r="B190" s="74">
        <v>1.7806711658556518</v>
      </c>
      <c r="C190" s="74">
        <v>1.3053988718775278</v>
      </c>
      <c r="D190" s="74">
        <v>1.6372706480793144</v>
      </c>
      <c r="E190" s="74">
        <v>1.6163492800743029</v>
      </c>
      <c r="F190" s="74">
        <v>1.5606130980027721</v>
      </c>
      <c r="G190" s="74">
        <v>1.5977705527171482</v>
      </c>
      <c r="H190" s="74">
        <v>1.2826427978222865</v>
      </c>
      <c r="I190" s="74">
        <v>1.2549598597397793</v>
      </c>
      <c r="J190" s="74">
        <v>1.2826427978222865</v>
      </c>
      <c r="M190"/>
      <c r="N190"/>
      <c r="O190"/>
      <c r="V190"/>
      <c r="Y190" s="62"/>
      <c r="Z190" s="62"/>
    </row>
    <row r="191" spans="1:26" x14ac:dyDescent="0.3">
      <c r="A191" s="1">
        <v>37302</v>
      </c>
      <c r="B191" s="74">
        <v>1.4332384866687642</v>
      </c>
      <c r="C191" s="74">
        <v>0.76254465952114714</v>
      </c>
      <c r="D191" s="74">
        <v>1.6494472920034144</v>
      </c>
      <c r="E191" s="74">
        <v>1.1723437644235224</v>
      </c>
      <c r="F191" s="74">
        <v>1.2092679774762249</v>
      </c>
      <c r="G191" s="74">
        <v>1.3015785101079924</v>
      </c>
      <c r="H191" s="74">
        <v>0.64084958344776677</v>
      </c>
      <c r="I191" s="74">
        <v>0.66831456559552915</v>
      </c>
      <c r="J191" s="74">
        <v>0.74155451798956218</v>
      </c>
      <c r="M191"/>
      <c r="N191"/>
      <c r="O191"/>
      <c r="V191"/>
      <c r="Y191" s="62"/>
      <c r="Z191" s="62"/>
    </row>
    <row r="192" spans="1:26" x14ac:dyDescent="0.3">
      <c r="A192" s="1">
        <v>37391</v>
      </c>
      <c r="B192" s="74">
        <v>1.6076326460977342</v>
      </c>
      <c r="C192" s="74">
        <v>1.037644467444232</v>
      </c>
      <c r="D192" s="74">
        <v>2.1744793459763772</v>
      </c>
      <c r="E192" s="74">
        <v>1.6393442622950838</v>
      </c>
      <c r="F192" s="74">
        <v>1.6301344630686998</v>
      </c>
      <c r="G192" s="74">
        <v>1.6946030576533433</v>
      </c>
      <c r="H192" s="74">
        <v>1.094491061656333</v>
      </c>
      <c r="I192" s="74">
        <v>1.0853703028091966</v>
      </c>
      <c r="J192" s="74">
        <v>1.1400948558920154</v>
      </c>
      <c r="M192"/>
      <c r="N192"/>
      <c r="O192"/>
      <c r="V192"/>
      <c r="Y192" s="62"/>
      <c r="Z192" s="62"/>
    </row>
    <row r="193" spans="1:26" x14ac:dyDescent="0.3">
      <c r="A193" s="1">
        <v>37483</v>
      </c>
      <c r="B193" s="74">
        <v>1.8862491000720016</v>
      </c>
      <c r="C193" s="74">
        <v>1.5092638028673333</v>
      </c>
      <c r="D193" s="74">
        <v>1.8873876351190091</v>
      </c>
      <c r="E193" s="74">
        <v>1.9948519948519872</v>
      </c>
      <c r="F193" s="74">
        <v>1.9672733958448152</v>
      </c>
      <c r="G193" s="74">
        <v>1.9580805295090986</v>
      </c>
      <c r="H193" s="74">
        <v>1.6237912789637043</v>
      </c>
      <c r="I193" s="74">
        <v>1.5964240102171123</v>
      </c>
      <c r="J193" s="74">
        <v>1.5873015873015817</v>
      </c>
      <c r="M193"/>
      <c r="N193"/>
      <c r="O193"/>
      <c r="V193"/>
      <c r="Y193" s="62"/>
      <c r="Z193" s="62"/>
    </row>
    <row r="194" spans="1:26" x14ac:dyDescent="0.3">
      <c r="A194" s="1">
        <v>37575</v>
      </c>
      <c r="B194" s="74">
        <v>1.7573341670574782</v>
      </c>
      <c r="C194" s="74">
        <v>1.9408208717785591</v>
      </c>
      <c r="D194" s="74">
        <v>1.9124854809207894</v>
      </c>
      <c r="E194" s="74">
        <v>1.6526661796932185</v>
      </c>
      <c r="F194" s="74">
        <v>1.59788166544923</v>
      </c>
      <c r="G194" s="74">
        <v>1.6526661796932185</v>
      </c>
      <c r="H194" s="74">
        <v>1.8754552075746611</v>
      </c>
      <c r="I194" s="74">
        <v>1.7935178441369271</v>
      </c>
      <c r="J194" s="74">
        <v>1.8481427530954164</v>
      </c>
      <c r="M194"/>
      <c r="N194"/>
      <c r="O194"/>
      <c r="V194"/>
      <c r="Y194" s="62"/>
      <c r="Z194" s="62"/>
    </row>
    <row r="195" spans="1:26" x14ac:dyDescent="0.3">
      <c r="A195" s="1">
        <v>37667</v>
      </c>
      <c r="B195" s="74">
        <v>1.7584415584415591</v>
      </c>
      <c r="C195" s="74">
        <v>2.5137595258255541</v>
      </c>
      <c r="D195" s="74">
        <v>1.8998289103052348</v>
      </c>
      <c r="E195" s="74">
        <v>1.5194249840778884</v>
      </c>
      <c r="F195" s="74">
        <v>1.4830315712855979</v>
      </c>
      <c r="G195" s="74">
        <v>1.4830315712855979</v>
      </c>
      <c r="H195" s="74">
        <v>2.2789177410568406</v>
      </c>
      <c r="I195" s="74">
        <v>2.2516796804067596</v>
      </c>
      <c r="J195" s="74">
        <v>2.2516796804067596</v>
      </c>
      <c r="M195"/>
      <c r="N195"/>
      <c r="O195"/>
      <c r="V195"/>
      <c r="Y195" s="62"/>
      <c r="Z195" s="62"/>
    </row>
    <row r="196" spans="1:26" x14ac:dyDescent="0.3">
      <c r="A196" s="1">
        <v>37756</v>
      </c>
      <c r="B196" s="74">
        <v>1.5847799132052032</v>
      </c>
      <c r="C196" s="74">
        <v>1.860923238558021</v>
      </c>
      <c r="D196" s="74">
        <v>1.7199088243782581</v>
      </c>
      <c r="E196" s="74">
        <v>1.3041115739902187</v>
      </c>
      <c r="F196" s="74">
        <v>1.2497735917406327</v>
      </c>
      <c r="G196" s="74">
        <v>1.2859989132403493</v>
      </c>
      <c r="H196" s="74">
        <v>1.776535305257454</v>
      </c>
      <c r="I196" s="74">
        <v>1.7314455766976211</v>
      </c>
      <c r="J196" s="74">
        <v>1.7584994138335253</v>
      </c>
      <c r="M196"/>
      <c r="N196"/>
      <c r="O196"/>
      <c r="V196"/>
      <c r="Y196" s="62"/>
      <c r="Z196" s="62"/>
    </row>
    <row r="197" spans="1:26" x14ac:dyDescent="0.3">
      <c r="A197" s="1">
        <v>37848</v>
      </c>
      <c r="B197" s="74">
        <v>1.5095842540726601</v>
      </c>
      <c r="C197" s="74">
        <v>2.0042070055788397</v>
      </c>
      <c r="D197" s="74">
        <v>1.3997356874987268</v>
      </c>
      <c r="E197" s="74">
        <v>1.2983500135244741</v>
      </c>
      <c r="F197" s="74">
        <v>1.2743447944217223</v>
      </c>
      <c r="G197" s="74">
        <v>1.0494795929174572</v>
      </c>
      <c r="H197" s="74">
        <v>1.9306752873563315</v>
      </c>
      <c r="I197" s="74">
        <v>1.9127155172413701</v>
      </c>
      <c r="J197" s="74">
        <v>1.6971694567323059</v>
      </c>
      <c r="M197"/>
      <c r="N197"/>
      <c r="O197"/>
      <c r="V197"/>
      <c r="Y197" s="62"/>
      <c r="Z197" s="62"/>
    </row>
    <row r="198" spans="1:26" x14ac:dyDescent="0.3">
      <c r="A198" s="1">
        <v>37940</v>
      </c>
      <c r="B198" s="74">
        <v>1.6028061910309255</v>
      </c>
      <c r="C198" s="74">
        <v>2.0300145651269252</v>
      </c>
      <c r="D198" s="74">
        <v>1.8249663312678412</v>
      </c>
      <c r="E198" s="74">
        <v>0.86048943334324779</v>
      </c>
      <c r="F198" s="74">
        <v>0.86336732442466868</v>
      </c>
      <c r="G198" s="74">
        <v>0.97272718551846271</v>
      </c>
      <c r="H198" s="74">
        <v>1.4174256019500397</v>
      </c>
      <c r="I198" s="74">
        <v>1.4318205809813467</v>
      </c>
      <c r="J198" s="74">
        <v>1.520109785706758</v>
      </c>
      <c r="M198"/>
      <c r="N198"/>
      <c r="O198"/>
      <c r="V198"/>
      <c r="Y198" s="62"/>
      <c r="Z198" s="62"/>
    </row>
    <row r="199" spans="1:26" x14ac:dyDescent="0.3">
      <c r="A199" s="1">
        <v>38032</v>
      </c>
      <c r="B199" s="74">
        <v>1.8467468157337352</v>
      </c>
      <c r="C199" s="74">
        <v>2.0365494811832141</v>
      </c>
      <c r="D199" s="74">
        <v>1.3024482358825364</v>
      </c>
      <c r="E199" s="74">
        <v>1.2519861400922538</v>
      </c>
      <c r="F199" s="74">
        <v>1.1868981756226304</v>
      </c>
      <c r="G199" s="74">
        <v>1.2500717881960943</v>
      </c>
      <c r="H199" s="74">
        <v>1.6135027209393193</v>
      </c>
      <c r="I199" s="74">
        <v>1.5601322824439823</v>
      </c>
      <c r="J199" s="74">
        <v>1.6106435903056493</v>
      </c>
      <c r="M199"/>
      <c r="N199"/>
      <c r="O199"/>
      <c r="V199"/>
      <c r="Y199" s="62"/>
      <c r="Z199" s="62"/>
    </row>
    <row r="200" spans="1:26" x14ac:dyDescent="0.3">
      <c r="A200" s="1">
        <v>38122</v>
      </c>
      <c r="B200" s="74">
        <v>2.0432035193449494</v>
      </c>
      <c r="C200" s="74">
        <v>2.6198396121812184</v>
      </c>
      <c r="D200" s="74">
        <v>2.0069042976673117</v>
      </c>
      <c r="E200" s="74">
        <v>1.5513774669093428</v>
      </c>
      <c r="F200" s="74">
        <v>1.5208835609258786</v>
      </c>
      <c r="G200" s="74">
        <v>1.509448346182074</v>
      </c>
      <c r="H200" s="74">
        <v>2.3321205673085155</v>
      </c>
      <c r="I200" s="74">
        <v>2.3026722016928014</v>
      </c>
      <c r="J200" s="74">
        <v>2.2893511921725285</v>
      </c>
      <c r="M200"/>
      <c r="N200"/>
      <c r="O200"/>
      <c r="V200"/>
      <c r="Y200" s="62"/>
      <c r="Z200" s="62"/>
    </row>
    <row r="201" spans="1:26" x14ac:dyDescent="0.3">
      <c r="A201" s="1">
        <v>38214</v>
      </c>
      <c r="B201" s="74">
        <v>1.9415018162028064</v>
      </c>
      <c r="C201" s="74">
        <v>2.448990047775812</v>
      </c>
      <c r="D201" s="74">
        <v>2.1745527370737543</v>
      </c>
      <c r="E201" s="74">
        <v>1.4556829634700508</v>
      </c>
      <c r="F201" s="74">
        <v>1.4547321581379391</v>
      </c>
      <c r="G201" s="74">
        <v>1.501321619411633</v>
      </c>
      <c r="H201" s="74">
        <v>2.1676806479387745</v>
      </c>
      <c r="I201" s="74">
        <v>2.1676806479387745</v>
      </c>
      <c r="J201" s="74">
        <v>2.2064737106037624</v>
      </c>
      <c r="M201"/>
      <c r="N201"/>
      <c r="O201"/>
      <c r="V201"/>
      <c r="Y201" s="62"/>
      <c r="Z201" s="62"/>
    </row>
    <row r="202" spans="1:26" x14ac:dyDescent="0.3">
      <c r="A202" s="1">
        <v>38306</v>
      </c>
      <c r="B202" s="74">
        <v>2.0374220374220542</v>
      </c>
      <c r="C202" s="74">
        <v>2.8193787679875681</v>
      </c>
      <c r="D202" s="74">
        <v>2.0224095823226378</v>
      </c>
      <c r="E202" s="74">
        <v>1.5673713836269254</v>
      </c>
      <c r="F202" s="74">
        <v>1.5626332597344694</v>
      </c>
      <c r="G202" s="74">
        <v>1.6014858756526751</v>
      </c>
      <c r="H202" s="74">
        <v>2.5206358190651423</v>
      </c>
      <c r="I202" s="74">
        <v>2.544219612282439</v>
      </c>
      <c r="J202" s="74">
        <v>2.574406867600576</v>
      </c>
      <c r="M202"/>
      <c r="N202"/>
      <c r="O202"/>
      <c r="V202"/>
      <c r="Y202" s="62"/>
      <c r="Z202" s="62"/>
    </row>
    <row r="203" spans="1:26" x14ac:dyDescent="0.3">
      <c r="A203" s="1">
        <v>38398</v>
      </c>
      <c r="B203" s="74">
        <v>2.2017267954035802</v>
      </c>
      <c r="C203" s="74">
        <v>2.6257873567580026</v>
      </c>
      <c r="D203" s="74">
        <v>1.9124854809207894</v>
      </c>
      <c r="E203" s="74">
        <v>1.6336572996106691</v>
      </c>
      <c r="F203" s="74">
        <v>1.6176318096548847</v>
      </c>
      <c r="G203" s="74">
        <v>1.5667273121482639</v>
      </c>
      <c r="H203" s="74">
        <v>2.2917836421486149</v>
      </c>
      <c r="I203" s="74">
        <v>2.278682388171438</v>
      </c>
      <c r="J203" s="74">
        <v>2.237507018528917</v>
      </c>
      <c r="M203"/>
      <c r="N203"/>
      <c r="O203"/>
      <c r="V203"/>
      <c r="Y203" s="62"/>
      <c r="Z203" s="62"/>
    </row>
    <row r="204" spans="1:26" x14ac:dyDescent="0.3">
      <c r="A204" s="1">
        <v>38487</v>
      </c>
      <c r="B204" s="74">
        <v>2.1231528321164372</v>
      </c>
      <c r="C204" s="74">
        <v>2.5831092795939536</v>
      </c>
      <c r="D204" s="74">
        <v>2.2991982699909768</v>
      </c>
      <c r="E204" s="74">
        <v>1.9884823214853409</v>
      </c>
      <c r="F204" s="74">
        <v>1.9454780023558937</v>
      </c>
      <c r="G204" s="74">
        <v>1.9791335564572021</v>
      </c>
      <c r="H204" s="74">
        <v>2.5460500143400289</v>
      </c>
      <c r="I204" s="74">
        <v>2.5108938004792414</v>
      </c>
      <c r="J204" s="74">
        <v>2.53772354263615</v>
      </c>
      <c r="M204"/>
      <c r="N204"/>
      <c r="O204"/>
      <c r="V204"/>
      <c r="Y204" s="62"/>
      <c r="Z204" s="62"/>
    </row>
    <row r="205" spans="1:26" x14ac:dyDescent="0.3">
      <c r="A205" s="1">
        <v>38579</v>
      </c>
      <c r="B205" s="74">
        <v>2.1553169035942732</v>
      </c>
      <c r="C205" s="74">
        <v>3.1843470650746886</v>
      </c>
      <c r="D205" s="74">
        <v>2.2398755421809806</v>
      </c>
      <c r="E205" s="74">
        <v>1.9476890404068525</v>
      </c>
      <c r="F205" s="74">
        <v>1.9160192999124526</v>
      </c>
      <c r="G205" s="74">
        <v>1.9486205033625748</v>
      </c>
      <c r="H205" s="74">
        <v>3.0944655433059243</v>
      </c>
      <c r="I205" s="74">
        <v>3.0704988754101992</v>
      </c>
      <c r="J205" s="74">
        <v>3.0990745179012569</v>
      </c>
      <c r="M205"/>
      <c r="N205"/>
      <c r="O205"/>
      <c r="V205"/>
      <c r="Y205" s="62"/>
      <c r="Z205" s="62"/>
    </row>
    <row r="206" spans="1:26" x14ac:dyDescent="0.3">
      <c r="A206" s="1">
        <v>38671</v>
      </c>
      <c r="B206" s="74">
        <v>2.283223432367687</v>
      </c>
      <c r="C206" s="74">
        <v>3.12387658208233</v>
      </c>
      <c r="D206" s="74">
        <v>2.4654249352862871</v>
      </c>
      <c r="E206" s="74">
        <v>1.9049824041489138</v>
      </c>
      <c r="F206" s="74">
        <v>1.897573624745319</v>
      </c>
      <c r="G206" s="74">
        <v>1.958696054824971</v>
      </c>
      <c r="H206" s="74">
        <v>2.9727603680734793</v>
      </c>
      <c r="I206" s="74">
        <v>2.9791632365585574</v>
      </c>
      <c r="J206" s="74">
        <v>3.028556793443471</v>
      </c>
      <c r="M206"/>
      <c r="N206"/>
      <c r="O206"/>
      <c r="V206"/>
      <c r="Y206" s="62"/>
      <c r="Z206" s="62"/>
    </row>
    <row r="207" spans="1:26" x14ac:dyDescent="0.3">
      <c r="A207" s="1">
        <v>38763</v>
      </c>
      <c r="B207" s="74">
        <v>2.149390617719904</v>
      </c>
      <c r="C207" s="74">
        <v>3.0602183933545302</v>
      </c>
      <c r="D207" s="74">
        <v>2.054789274436442</v>
      </c>
      <c r="E207" s="74">
        <v>1.8753970372961781</v>
      </c>
      <c r="F207" s="74">
        <v>1.8634283767734239</v>
      </c>
      <c r="G207" s="74">
        <v>1.8744763711021406</v>
      </c>
      <c r="H207" s="74">
        <v>2.965361664968702</v>
      </c>
      <c r="I207" s="74">
        <v>2.9562654635424179</v>
      </c>
      <c r="J207" s="74">
        <v>2.9644520448260714</v>
      </c>
      <c r="M207"/>
      <c r="N207"/>
      <c r="O207"/>
      <c r="V207"/>
      <c r="Y207" s="62"/>
      <c r="Z207" s="62"/>
    </row>
    <row r="208" spans="1:26" x14ac:dyDescent="0.3">
      <c r="A208" s="1">
        <v>38852</v>
      </c>
      <c r="B208" s="74">
        <v>2.4560162026304733</v>
      </c>
      <c r="C208" s="74">
        <v>3.3129210042865953</v>
      </c>
      <c r="D208" s="74">
        <v>2.3716051460390357</v>
      </c>
      <c r="E208" s="74">
        <v>2.2653662464088953</v>
      </c>
      <c r="F208" s="74">
        <v>2.2562169481600725</v>
      </c>
      <c r="G208" s="74">
        <v>2.2324287727131242</v>
      </c>
      <c r="H208" s="74">
        <v>3.3017847485127039</v>
      </c>
      <c r="I208" s="74">
        <v>3.2936722552731279</v>
      </c>
      <c r="J208" s="74">
        <v>3.2747431043807396</v>
      </c>
      <c r="M208"/>
      <c r="N208"/>
      <c r="O208"/>
      <c r="V208"/>
      <c r="Y208" s="62"/>
      <c r="Z208" s="62"/>
    </row>
    <row r="209" spans="1:26" x14ac:dyDescent="0.3">
      <c r="A209" s="1">
        <v>38944</v>
      </c>
      <c r="B209" s="74">
        <v>2.6081355355428437</v>
      </c>
      <c r="C209" s="74">
        <v>2.9443125090873989</v>
      </c>
      <c r="D209" s="74">
        <v>2.6041891842799263</v>
      </c>
      <c r="E209" s="74">
        <v>2.4140633543542567</v>
      </c>
      <c r="F209" s="74">
        <v>2.3940145080742159</v>
      </c>
      <c r="G209" s="74">
        <v>2.3739656617941973</v>
      </c>
      <c r="H209" s="74">
        <v>2.8652502520813528</v>
      </c>
      <c r="I209" s="74">
        <v>2.8482961085779079</v>
      </c>
      <c r="J209" s="74">
        <v>2.8322342884167462</v>
      </c>
      <c r="M209"/>
      <c r="N209"/>
      <c r="O209"/>
      <c r="V209"/>
      <c r="Y209" s="62"/>
      <c r="Z209" s="62"/>
    </row>
    <row r="210" spans="1:26" x14ac:dyDescent="0.3">
      <c r="A210" s="1">
        <v>39036</v>
      </c>
      <c r="B210" s="74">
        <v>2.3662638384179813</v>
      </c>
      <c r="C210" s="74">
        <v>1.9629999158542688</v>
      </c>
      <c r="D210" s="74">
        <v>1.611817295027185</v>
      </c>
      <c r="E210" s="74">
        <v>2.2650292524769355</v>
      </c>
      <c r="F210" s="74">
        <v>2.2188411309750133</v>
      </c>
      <c r="G210" s="74">
        <v>2.1916716477385911</v>
      </c>
      <c r="H210" s="74">
        <v>1.8950501891506377</v>
      </c>
      <c r="I210" s="74">
        <v>1.8764452083314787</v>
      </c>
      <c r="J210" s="74">
        <v>1.8542964216420099</v>
      </c>
      <c r="M210"/>
      <c r="N210"/>
      <c r="O210"/>
      <c r="V210"/>
      <c r="Y210" s="62"/>
      <c r="Z210" s="62"/>
    </row>
    <row r="211" spans="1:26" x14ac:dyDescent="0.3">
      <c r="A211" s="1">
        <v>39128</v>
      </c>
      <c r="B211" s="74">
        <v>2.4786642820275873</v>
      </c>
      <c r="C211" s="74">
        <v>2.3630427763360773</v>
      </c>
      <c r="D211" s="74">
        <v>2.0148036656358448</v>
      </c>
      <c r="E211" s="74">
        <v>2.2372795833595971</v>
      </c>
      <c r="F211" s="74">
        <v>2.2291702332789542</v>
      </c>
      <c r="G211" s="74">
        <v>2.2787273726606827</v>
      </c>
      <c r="H211" s="74">
        <v>2.1790294856538495</v>
      </c>
      <c r="I211" s="74">
        <v>2.1737405791352638</v>
      </c>
      <c r="J211" s="74">
        <v>2.2125258936048331</v>
      </c>
      <c r="M211"/>
      <c r="N211"/>
      <c r="O211"/>
      <c r="V211"/>
      <c r="Y211" s="62"/>
      <c r="Z211" s="62"/>
    </row>
    <row r="212" spans="1:26" x14ac:dyDescent="0.3">
      <c r="A212" s="1">
        <v>39217</v>
      </c>
      <c r="B212" s="74">
        <v>2.0910985412325056</v>
      </c>
      <c r="C212" s="74">
        <v>2.3341829174322815</v>
      </c>
      <c r="D212" s="74">
        <v>2.3836297343487134</v>
      </c>
      <c r="E212" s="74">
        <v>2.0219717353022748</v>
      </c>
      <c r="F212" s="74">
        <v>1.9978367941646979</v>
      </c>
      <c r="G212" s="74">
        <v>2.006775661252691</v>
      </c>
      <c r="H212" s="74">
        <v>2.3476061742391252</v>
      </c>
      <c r="I212" s="74">
        <v>2.3275486177727345</v>
      </c>
      <c r="J212" s="74">
        <v>2.3327810238074509</v>
      </c>
      <c r="M212"/>
      <c r="N212"/>
      <c r="O212"/>
      <c r="V212"/>
      <c r="Y212" s="62"/>
      <c r="Z212" s="62"/>
    </row>
    <row r="213" spans="1:26" x14ac:dyDescent="0.3">
      <c r="A213" s="1">
        <v>39309</v>
      </c>
      <c r="B213" s="74">
        <v>2.0431852369502623</v>
      </c>
      <c r="C213" s="74">
        <v>2.177444033803333</v>
      </c>
      <c r="D213" s="74">
        <v>1.9774444687062465</v>
      </c>
      <c r="E213" s="74">
        <v>1.8734613709684433</v>
      </c>
      <c r="F213" s="74">
        <v>1.8779050649223583</v>
      </c>
      <c r="G213" s="74">
        <v>1.9223420044614636</v>
      </c>
      <c r="H213" s="74">
        <v>2.0986777117307565</v>
      </c>
      <c r="I213" s="74">
        <v>2.102143736027573</v>
      </c>
      <c r="J213" s="74">
        <v>2.1376704850700978</v>
      </c>
      <c r="M213"/>
      <c r="N213"/>
      <c r="O213"/>
      <c r="V213"/>
      <c r="Y213" s="62"/>
      <c r="Z213" s="62"/>
    </row>
    <row r="214" spans="1:26" x14ac:dyDescent="0.3">
      <c r="A214" s="1">
        <v>39401</v>
      </c>
      <c r="B214" s="74">
        <v>2.3068486042150838</v>
      </c>
      <c r="C214" s="74">
        <v>3.3859140317370473</v>
      </c>
      <c r="D214" s="74">
        <v>2.2121312353787337</v>
      </c>
      <c r="E214" s="74">
        <v>2.1264550826168405</v>
      </c>
      <c r="F214" s="74">
        <v>2.1193786929908143</v>
      </c>
      <c r="G214" s="74">
        <v>2.0795740013445085</v>
      </c>
      <c r="H214" s="74">
        <v>3.354958616676651</v>
      </c>
      <c r="I214" s="74">
        <v>3.4001198509679309</v>
      </c>
      <c r="J214" s="74">
        <v>3.366248925249482</v>
      </c>
      <c r="M214"/>
      <c r="N214"/>
      <c r="O214"/>
      <c r="V214"/>
      <c r="Y214" s="62"/>
      <c r="Z214" s="62"/>
    </row>
    <row r="215" spans="1:26" x14ac:dyDescent="0.3">
      <c r="A215" s="1">
        <v>39493</v>
      </c>
      <c r="B215" s="74">
        <v>2.1446308095951938</v>
      </c>
      <c r="C215" s="74">
        <v>3.283993597906476</v>
      </c>
      <c r="D215" s="74">
        <v>2.4998294106389762</v>
      </c>
      <c r="E215" s="74">
        <v>2.0126615668689007</v>
      </c>
      <c r="F215" s="74">
        <v>1.9950760573287596</v>
      </c>
      <c r="G215" s="74">
        <v>2.0425569330871252</v>
      </c>
      <c r="H215" s="74">
        <v>3.378139827261073</v>
      </c>
      <c r="I215" s="74">
        <v>3.3635009343058186</v>
      </c>
      <c r="J215" s="74">
        <v>3.4013898337193815</v>
      </c>
      <c r="M215"/>
      <c r="N215"/>
      <c r="O215"/>
      <c r="V215"/>
      <c r="Y215" s="62"/>
      <c r="Z215" s="62"/>
    </row>
    <row r="216" spans="1:26" x14ac:dyDescent="0.3">
      <c r="A216" s="1">
        <v>39583</v>
      </c>
      <c r="B216" s="74">
        <v>2.1485810266997918</v>
      </c>
      <c r="C216" s="74">
        <v>3.4115657291135859</v>
      </c>
      <c r="D216" s="74">
        <v>2.6070583112161039</v>
      </c>
      <c r="E216" s="74">
        <v>2.2372833863101071</v>
      </c>
      <c r="F216" s="74">
        <v>2.2372833863101071</v>
      </c>
      <c r="G216" s="74">
        <v>2.2600502622569074</v>
      </c>
      <c r="H216" s="74">
        <v>3.6538559950872518</v>
      </c>
      <c r="I216" s="74">
        <v>3.6538559950872518</v>
      </c>
      <c r="J216" s="74">
        <v>3.6657967009535497</v>
      </c>
      <c r="M216"/>
      <c r="N216"/>
      <c r="O216"/>
      <c r="V216"/>
      <c r="Y216" s="62"/>
      <c r="Z216" s="62"/>
    </row>
    <row r="217" spans="1:26" x14ac:dyDescent="0.3">
      <c r="A217" s="1">
        <v>39675</v>
      </c>
      <c r="B217" s="74">
        <v>2.1682607484446059</v>
      </c>
      <c r="C217" s="74">
        <v>3.9268764686909652</v>
      </c>
      <c r="D217" s="74">
        <v>2.7719399998759497</v>
      </c>
      <c r="E217" s="74">
        <v>2.4521546730315258</v>
      </c>
      <c r="F217" s="74">
        <v>2.3894352639877381</v>
      </c>
      <c r="G217" s="74">
        <v>2.3380401926879513</v>
      </c>
      <c r="H217" s="74">
        <v>4.3935271130551401</v>
      </c>
      <c r="I217" s="74">
        <v>4.3418186133645342</v>
      </c>
      <c r="J217" s="74">
        <v>4.299434597224705</v>
      </c>
      <c r="M217"/>
      <c r="N217"/>
      <c r="O217"/>
      <c r="V217"/>
      <c r="Y217" s="62"/>
      <c r="Z217" s="62"/>
    </row>
    <row r="218" spans="1:26" x14ac:dyDescent="0.3">
      <c r="A218" s="1">
        <v>39767</v>
      </c>
      <c r="B218" s="74">
        <v>1.3867914740567366</v>
      </c>
      <c r="C218" s="74">
        <v>1.239537482609987</v>
      </c>
      <c r="D218" s="74">
        <v>0.79300983553720616</v>
      </c>
      <c r="E218" s="74">
        <v>1.8448299743749619</v>
      </c>
      <c r="F218" s="74">
        <v>1.897638340605301</v>
      </c>
      <c r="G218" s="74">
        <v>1.9365953320866991</v>
      </c>
      <c r="H218" s="74">
        <v>1.7438203001149066</v>
      </c>
      <c r="I218" s="74">
        <v>1.8864126286476379</v>
      </c>
      <c r="J218" s="74">
        <v>1.9233188783855049</v>
      </c>
      <c r="M218"/>
      <c r="N218"/>
      <c r="O218"/>
      <c r="V218"/>
      <c r="Y218" s="62"/>
      <c r="Z218" s="62"/>
    </row>
    <row r="219" spans="1:26" x14ac:dyDescent="0.3">
      <c r="A219" s="1">
        <v>39859</v>
      </c>
      <c r="B219" s="74">
        <v>0.85199582602315527</v>
      </c>
      <c r="C219" s="74">
        <v>-0.2567640937471749</v>
      </c>
      <c r="D219" s="74">
        <v>0.4352684420904529</v>
      </c>
      <c r="E219" s="74">
        <v>1.7536458961070256</v>
      </c>
      <c r="F219" s="74">
        <v>1.7553676888376168</v>
      </c>
      <c r="G219" s="74">
        <v>1.7811945797964857</v>
      </c>
      <c r="H219" s="74">
        <v>0.7681883557942415</v>
      </c>
      <c r="I219" s="74">
        <v>0.76901972847367439</v>
      </c>
      <c r="J219" s="74">
        <v>0.79146679081831817</v>
      </c>
      <c r="M219"/>
      <c r="N219"/>
      <c r="O219"/>
      <c r="V219"/>
      <c r="Y219" s="62"/>
      <c r="Z219" s="62"/>
    </row>
    <row r="220" spans="1:26" x14ac:dyDescent="0.3">
      <c r="A220" s="1">
        <v>39948</v>
      </c>
      <c r="B220" s="74">
        <v>0.8233131216242473</v>
      </c>
      <c r="C220" s="74">
        <v>-0.82559455130001291</v>
      </c>
      <c r="D220" s="74">
        <v>1.2072743473738878</v>
      </c>
      <c r="E220" s="74">
        <v>1.6134460065809098</v>
      </c>
      <c r="F220" s="74">
        <v>1.6209243194735157</v>
      </c>
      <c r="G220" s="74">
        <v>1.6227938976966838</v>
      </c>
      <c r="H220" s="74">
        <v>-0.19904422083818485</v>
      </c>
      <c r="I220" s="74">
        <v>-0.19170618504692483</v>
      </c>
      <c r="J220" s="74">
        <v>-0.18987167609910705</v>
      </c>
      <c r="M220"/>
      <c r="N220"/>
      <c r="O220"/>
      <c r="V220"/>
      <c r="Y220" s="62"/>
      <c r="Z220" s="62"/>
    </row>
    <row r="221" spans="1:26" x14ac:dyDescent="0.3">
      <c r="A221" s="1">
        <v>40040</v>
      </c>
      <c r="B221" s="74">
        <v>0.66689388775278413</v>
      </c>
      <c r="C221" s="74">
        <v>-1.1959521619135272</v>
      </c>
      <c r="D221" s="74">
        <v>1.6321721919352994</v>
      </c>
      <c r="E221" s="74">
        <v>1.3302121651246557</v>
      </c>
      <c r="F221" s="74">
        <v>1.3144205402593423</v>
      </c>
      <c r="G221" s="74">
        <v>1.2772637758704075</v>
      </c>
      <c r="H221" s="74">
        <v>-0.64294977011598586</v>
      </c>
      <c r="I221" s="74">
        <v>-0.65745921485766967</v>
      </c>
      <c r="J221" s="74">
        <v>-0.69191914611916872</v>
      </c>
      <c r="M221"/>
      <c r="N221"/>
      <c r="O221"/>
      <c r="V221"/>
      <c r="Y221" s="62"/>
      <c r="Z221" s="62"/>
    </row>
    <row r="222" spans="1:26" x14ac:dyDescent="0.3">
      <c r="A222" s="1">
        <v>40132</v>
      </c>
      <c r="B222" s="74">
        <v>1.374644684479831</v>
      </c>
      <c r="C222" s="74">
        <v>1.1815591173787166</v>
      </c>
      <c r="D222" s="74">
        <v>1.5047509305891715</v>
      </c>
      <c r="E222" s="74">
        <v>1.422134871043701</v>
      </c>
      <c r="F222" s="74">
        <v>1.4666345280255122</v>
      </c>
      <c r="G222" s="74">
        <v>1.5176237183171626</v>
      </c>
      <c r="H222" s="74">
        <v>1.2677414909742168</v>
      </c>
      <c r="I222" s="74">
        <v>1.181388085067292</v>
      </c>
      <c r="J222" s="74">
        <v>1.2264020945294218</v>
      </c>
      <c r="M222"/>
      <c r="N222"/>
      <c r="O222"/>
      <c r="V222"/>
      <c r="Y222" s="62"/>
      <c r="Z222" s="62"/>
    </row>
    <row r="223" spans="1:26" x14ac:dyDescent="0.3">
      <c r="A223" s="1">
        <v>40224</v>
      </c>
      <c r="B223" s="74">
        <v>1.7214326321773665</v>
      </c>
      <c r="C223" s="74">
        <v>2.2635261564282638</v>
      </c>
      <c r="D223" s="74">
        <v>1.5422298374866639</v>
      </c>
      <c r="E223" s="74">
        <v>1.3848187625377983</v>
      </c>
      <c r="F223" s="74">
        <v>1.3801965370286329</v>
      </c>
      <c r="G223" s="74">
        <v>1.4042321096761512</v>
      </c>
      <c r="H223" s="74">
        <v>1.9898754253151241</v>
      </c>
      <c r="I223" s="74">
        <v>1.9852649632546182</v>
      </c>
      <c r="J223" s="74">
        <v>2.0046289039087561</v>
      </c>
      <c r="M223"/>
      <c r="N223"/>
      <c r="O223"/>
      <c r="V223"/>
      <c r="Y223" s="62"/>
      <c r="Z223" s="62"/>
    </row>
    <row r="224" spans="1:26" x14ac:dyDescent="0.3">
      <c r="A224" s="1">
        <v>40313</v>
      </c>
      <c r="B224" s="74">
        <v>1.5992026638276702</v>
      </c>
      <c r="C224" s="74">
        <v>2.0162201237970523</v>
      </c>
      <c r="D224" s="74">
        <v>1.549603151032497</v>
      </c>
      <c r="E224" s="74">
        <v>1.4901043441422734</v>
      </c>
      <c r="F224" s="74">
        <v>1.4661595277345452</v>
      </c>
      <c r="G224" s="74">
        <v>1.4624757098256724</v>
      </c>
      <c r="H224" s="74">
        <v>1.9354838709677358</v>
      </c>
      <c r="I224" s="74">
        <v>1.9115890083631903</v>
      </c>
      <c r="J224" s="74">
        <v>1.9097509420090031</v>
      </c>
      <c r="M224"/>
      <c r="N224"/>
      <c r="O224"/>
      <c r="V224"/>
      <c r="Y224" s="62"/>
      <c r="Z224" s="62"/>
    </row>
    <row r="225" spans="1:26" x14ac:dyDescent="0.3">
      <c r="A225" s="1">
        <v>40405</v>
      </c>
      <c r="B225" s="74">
        <v>1.394923651630231</v>
      </c>
      <c r="C225" s="74">
        <v>1.5121940275066637</v>
      </c>
      <c r="D225" s="74">
        <v>1.4623991074014464</v>
      </c>
      <c r="E225" s="74">
        <v>1.2872740618405487</v>
      </c>
      <c r="F225" s="74">
        <v>1.2927791540508382</v>
      </c>
      <c r="G225" s="74">
        <v>1.2184604092118523</v>
      </c>
      <c r="H225" s="74">
        <v>1.4306830416613403</v>
      </c>
      <c r="I225" s="74">
        <v>1.4361575941166826</v>
      </c>
      <c r="J225" s="74">
        <v>1.372287815471096</v>
      </c>
      <c r="M225"/>
      <c r="N225"/>
      <c r="O225"/>
      <c r="V225"/>
      <c r="Y225" s="62"/>
      <c r="Z225" s="62"/>
    </row>
    <row r="226" spans="1:26" x14ac:dyDescent="0.3">
      <c r="A226" s="1">
        <v>40497</v>
      </c>
      <c r="B226" s="74">
        <v>1.0857008266131229</v>
      </c>
      <c r="C226" s="74">
        <v>1.3803851719915272</v>
      </c>
      <c r="D226" s="74">
        <v>1.4498193078165134</v>
      </c>
      <c r="E226" s="74">
        <v>0.80784292247446654</v>
      </c>
      <c r="F226" s="74">
        <v>0.83796587890569985</v>
      </c>
      <c r="G226" s="74">
        <v>0.80784292247446654</v>
      </c>
      <c r="H226" s="74">
        <v>1.1501545321889184</v>
      </c>
      <c r="I226" s="74">
        <v>1.155592615083445</v>
      </c>
      <c r="J226" s="74">
        <v>1.1284022006108785</v>
      </c>
      <c r="M226"/>
      <c r="N226"/>
      <c r="O226"/>
      <c r="V226"/>
      <c r="Y226" s="62"/>
      <c r="Z226" s="62"/>
    </row>
    <row r="227" spans="1:26" x14ac:dyDescent="0.3">
      <c r="A227" s="1">
        <v>40589</v>
      </c>
      <c r="B227" s="74">
        <v>1.183716355181974</v>
      </c>
      <c r="C227" s="74">
        <v>1.8386062965057404</v>
      </c>
      <c r="D227" s="74">
        <v>1.5871796174256048</v>
      </c>
      <c r="E227" s="74">
        <v>0.86452446604239341</v>
      </c>
      <c r="F227" s="74">
        <v>0.85724426001254628</v>
      </c>
      <c r="G227" s="74">
        <v>0.88818513563932999</v>
      </c>
      <c r="H227" s="74">
        <v>1.5545396344487372</v>
      </c>
      <c r="I227" s="74">
        <v>1.5437191729560595</v>
      </c>
      <c r="J227" s="74">
        <v>1.5716720318121657</v>
      </c>
      <c r="M227"/>
      <c r="N227"/>
      <c r="O227"/>
      <c r="V227"/>
      <c r="Y227" s="62"/>
      <c r="Z227" s="62"/>
    </row>
    <row r="228" spans="1:26" x14ac:dyDescent="0.3">
      <c r="A228" s="1">
        <v>40678</v>
      </c>
      <c r="B228" s="74">
        <v>1.5015718012173052</v>
      </c>
      <c r="C228" s="74">
        <v>2.6805584773630819</v>
      </c>
      <c r="D228" s="74">
        <v>2.1167596984686066</v>
      </c>
      <c r="E228" s="74">
        <v>1.2601341843173186</v>
      </c>
      <c r="F228" s="74">
        <v>1.2810153703686877</v>
      </c>
      <c r="G228" s="74">
        <v>1.3055280670376757</v>
      </c>
      <c r="H228" s="74">
        <v>2.4877327175638619</v>
      </c>
      <c r="I228" s="74">
        <v>2.5057728387934741</v>
      </c>
      <c r="J228" s="74">
        <v>2.5274209842690132</v>
      </c>
      <c r="M228"/>
      <c r="N228"/>
      <c r="O228"/>
      <c r="V228"/>
      <c r="Y228" s="62"/>
      <c r="Z228" s="62"/>
    </row>
    <row r="229" spans="1:26" x14ac:dyDescent="0.3">
      <c r="A229" s="1">
        <v>40770</v>
      </c>
      <c r="B229" s="74">
        <v>1.8087107509767053</v>
      </c>
      <c r="C229" s="74">
        <v>2.9583379378937069</v>
      </c>
      <c r="D229" s="74">
        <v>1.6249354000955396</v>
      </c>
      <c r="E229" s="74">
        <v>1.6401910233523331</v>
      </c>
      <c r="F229" s="74">
        <v>1.627504462950724</v>
      </c>
      <c r="G229" s="74">
        <v>1.6338477431515397</v>
      </c>
      <c r="H229" s="74">
        <v>2.8748560322487737</v>
      </c>
      <c r="I229" s="74">
        <v>2.8622588540166971</v>
      </c>
      <c r="J229" s="74">
        <v>2.8685574431327465</v>
      </c>
      <c r="M229"/>
      <c r="N229"/>
      <c r="O229"/>
      <c r="V229"/>
      <c r="Y229" s="62"/>
      <c r="Z229" s="62"/>
    </row>
    <row r="230" spans="1:26" x14ac:dyDescent="0.3">
      <c r="A230" s="1">
        <v>40862</v>
      </c>
      <c r="B230" s="74">
        <v>1.8496122138759841</v>
      </c>
      <c r="C230" s="74">
        <v>2.6408257384429534</v>
      </c>
      <c r="D230" s="74">
        <v>1.7149720968195226</v>
      </c>
      <c r="E230" s="74">
        <v>1.7370220927497293</v>
      </c>
      <c r="F230" s="74">
        <v>1.7958275281813707</v>
      </c>
      <c r="G230" s="74">
        <v>1.7940181301680846</v>
      </c>
      <c r="H230" s="74">
        <v>2.5529895319369889</v>
      </c>
      <c r="I230" s="74">
        <v>2.672982726352835</v>
      </c>
      <c r="J230" s="74">
        <v>2.6720872547527197</v>
      </c>
      <c r="M230"/>
      <c r="N230"/>
      <c r="O230"/>
      <c r="V230"/>
      <c r="Y230" s="62"/>
      <c r="Z230" s="62"/>
    </row>
    <row r="231" spans="1:26" x14ac:dyDescent="0.3">
      <c r="A231" s="1">
        <v>40954</v>
      </c>
      <c r="B231" s="74">
        <v>2.0436795068656588</v>
      </c>
      <c r="C231" s="74">
        <v>2.4598464637665352</v>
      </c>
      <c r="D231" s="74">
        <v>1.7974135003786085</v>
      </c>
      <c r="E231" s="74">
        <v>1.9366815965682349</v>
      </c>
      <c r="F231" s="74">
        <v>1.9384839991709146</v>
      </c>
      <c r="G231" s="74">
        <v>1.9826428629363013</v>
      </c>
      <c r="H231" s="74">
        <v>2.2962916973400693</v>
      </c>
      <c r="I231" s="74">
        <v>2.2989525220183271</v>
      </c>
      <c r="J231" s="74">
        <v>2.337091009073422</v>
      </c>
      <c r="M231"/>
      <c r="N231"/>
      <c r="O231"/>
      <c r="V231"/>
      <c r="Y231" s="62"/>
      <c r="Z231" s="62"/>
    </row>
    <row r="232" spans="1:26" x14ac:dyDescent="0.3">
      <c r="A232" s="1">
        <v>41044</v>
      </c>
      <c r="B232" s="74">
        <v>1.8692409915104458</v>
      </c>
      <c r="C232" s="74">
        <v>1.7069593909724068</v>
      </c>
      <c r="D232" s="74">
        <v>2.0199639845020378</v>
      </c>
      <c r="E232" s="74">
        <v>1.8055717345137445</v>
      </c>
      <c r="F232" s="74">
        <v>1.8100520613983928</v>
      </c>
      <c r="G232" s="74">
        <v>1.795715015367505</v>
      </c>
      <c r="H232" s="74">
        <v>1.6482887893481735</v>
      </c>
      <c r="I232" s="74">
        <v>1.6535689456407932</v>
      </c>
      <c r="J232" s="74">
        <v>1.6394885288604444</v>
      </c>
      <c r="M232"/>
      <c r="N232"/>
      <c r="O232"/>
      <c r="V232"/>
      <c r="Y232" s="62"/>
      <c r="Z232" s="62"/>
    </row>
    <row r="233" spans="1:26" x14ac:dyDescent="0.3">
      <c r="A233" s="1">
        <v>41136</v>
      </c>
      <c r="B233" s="74">
        <v>1.7000481042550364</v>
      </c>
      <c r="C233" s="74">
        <v>1.5327315465776481</v>
      </c>
      <c r="D233" s="74">
        <v>1.8847496948475095</v>
      </c>
      <c r="E233" s="74">
        <v>1.6390518825019074</v>
      </c>
      <c r="F233" s="74">
        <v>1.5837628636144796</v>
      </c>
      <c r="G233" s="74">
        <v>1.5819793468761612</v>
      </c>
      <c r="H233" s="74">
        <v>1.5031541739213949</v>
      </c>
      <c r="I233" s="74">
        <v>1.4532823532499739</v>
      </c>
      <c r="J233" s="74">
        <v>1.4515324648053607</v>
      </c>
      <c r="M233"/>
      <c r="N233"/>
      <c r="O233"/>
      <c r="V233"/>
      <c r="Y233" s="62"/>
      <c r="Z233" s="62"/>
    </row>
    <row r="234" spans="1:26" x14ac:dyDescent="0.3">
      <c r="A234" s="1">
        <v>41228</v>
      </c>
      <c r="B234" s="74">
        <v>1.7876985423884051</v>
      </c>
      <c r="C234" s="74">
        <v>1.7662476598020893</v>
      </c>
      <c r="D234" s="74">
        <v>1.95495963815151</v>
      </c>
      <c r="E234" s="74">
        <v>1.4746666666666686</v>
      </c>
      <c r="F234" s="74">
        <v>1.494222222222219</v>
      </c>
      <c r="G234" s="74">
        <v>1.5182222222222208</v>
      </c>
      <c r="H234" s="74">
        <v>1.4983463213285253</v>
      </c>
      <c r="I234" s="74">
        <v>1.5672859598753863</v>
      </c>
      <c r="J234" s="74">
        <v>1.5873569938827048</v>
      </c>
      <c r="M234"/>
      <c r="N234"/>
      <c r="O234"/>
      <c r="V234"/>
      <c r="Y234" s="62"/>
      <c r="Z234" s="62"/>
    </row>
    <row r="235" spans="1:26" x14ac:dyDescent="0.3">
      <c r="A235" s="1">
        <v>41320</v>
      </c>
      <c r="B235" s="74">
        <v>1.5437411364792819</v>
      </c>
      <c r="C235" s="74">
        <v>1.4506769825918919</v>
      </c>
      <c r="D235" s="74">
        <v>1.7622592430103001</v>
      </c>
      <c r="E235" s="74">
        <v>1.2588179134032318</v>
      </c>
      <c r="F235" s="74">
        <v>1.2835699510263199</v>
      </c>
      <c r="G235" s="74">
        <v>1.2844539523700016</v>
      </c>
      <c r="H235" s="74">
        <v>1.1925411968777055</v>
      </c>
      <c r="I235" s="74">
        <v>1.2142237640936804</v>
      </c>
      <c r="J235" s="74">
        <v>1.2150910667823034</v>
      </c>
      <c r="M235"/>
      <c r="N235"/>
      <c r="O235"/>
      <c r="V235"/>
      <c r="Y235" s="62"/>
      <c r="Z235" s="62"/>
    </row>
    <row r="236" spans="1:26" x14ac:dyDescent="0.3">
      <c r="A236" s="1">
        <v>41409</v>
      </c>
      <c r="B236" s="74">
        <v>1.4112446768368203</v>
      </c>
      <c r="C236" s="74">
        <v>1.2584684216664366</v>
      </c>
      <c r="D236" s="74">
        <v>1.7322530426094662</v>
      </c>
      <c r="E236" s="74">
        <v>1.2212629926685814</v>
      </c>
      <c r="F236" s="74">
        <v>1.2193487873509268</v>
      </c>
      <c r="G236" s="74">
        <v>1.1762791677035311</v>
      </c>
      <c r="H236" s="74">
        <v>1.1044917257683196</v>
      </c>
      <c r="I236" s="74">
        <v>1.1035460992907753</v>
      </c>
      <c r="J236" s="74">
        <v>1.0666666666666602</v>
      </c>
      <c r="M236"/>
      <c r="N236"/>
      <c r="O236"/>
      <c r="V236"/>
      <c r="Y236" s="62"/>
      <c r="Z236" s="62"/>
    </row>
    <row r="237" spans="1:26" x14ac:dyDescent="0.3">
      <c r="A237" s="1">
        <v>41501</v>
      </c>
      <c r="B237" s="74">
        <v>1.5168291712802207</v>
      </c>
      <c r="C237" s="74">
        <v>1.3806226544743394</v>
      </c>
      <c r="D237" s="74">
        <v>1.8174351166714287</v>
      </c>
      <c r="E237" s="74">
        <v>1.1769306335777996</v>
      </c>
      <c r="F237" s="74">
        <v>1.1893294165895796</v>
      </c>
      <c r="G237" s="74">
        <v>1.1712081183416156</v>
      </c>
      <c r="H237" s="74">
        <v>1.1281346228094291</v>
      </c>
      <c r="I237" s="74">
        <v>1.1394348026706247</v>
      </c>
      <c r="J237" s="74">
        <v>1.1243678961890158</v>
      </c>
      <c r="M237"/>
      <c r="N237"/>
      <c r="O237"/>
      <c r="V237"/>
      <c r="Y237" s="62"/>
      <c r="Z237" s="62"/>
    </row>
    <row r="238" spans="1:26" x14ac:dyDescent="0.3">
      <c r="A238" s="1">
        <v>41593</v>
      </c>
      <c r="B238" s="74">
        <v>1.5058596885535458</v>
      </c>
      <c r="C238" s="74">
        <v>1.1857956815171544</v>
      </c>
      <c r="D238" s="74">
        <v>1.7598849043848119</v>
      </c>
      <c r="E238" s="74">
        <v>1.1265650698280227</v>
      </c>
      <c r="F238" s="74">
        <v>1.1626912070883177</v>
      </c>
      <c r="G238" s="74">
        <v>1.167444646201532</v>
      </c>
      <c r="H238" s="74">
        <v>0.89193599819923364</v>
      </c>
      <c r="I238" s="74">
        <v>0.97916002325972862</v>
      </c>
      <c r="J238" s="74">
        <v>0.9838494869726766</v>
      </c>
      <c r="M238"/>
      <c r="N238"/>
      <c r="O238"/>
      <c r="V238"/>
      <c r="Y238" s="62"/>
      <c r="Z238" s="62"/>
    </row>
    <row r="239" spans="1:26" x14ac:dyDescent="0.3">
      <c r="A239" s="1">
        <v>41685</v>
      </c>
      <c r="B239" s="74">
        <v>1.4307188775999791</v>
      </c>
      <c r="C239" s="74">
        <v>1.2958442891712663</v>
      </c>
      <c r="D239" s="74">
        <v>1.5598835112465625</v>
      </c>
      <c r="E239" s="74">
        <v>1.1407780788690758</v>
      </c>
      <c r="F239" s="74">
        <v>1.1331981580792405</v>
      </c>
      <c r="G239" s="74">
        <v>1.1237232570919575</v>
      </c>
      <c r="H239" s="74">
        <v>1.0691335621884068</v>
      </c>
      <c r="I239" s="74">
        <v>1.0616505626280137</v>
      </c>
      <c r="J239" s="74">
        <v>1.0532321881226103</v>
      </c>
      <c r="M239"/>
      <c r="N239"/>
      <c r="O239"/>
      <c r="V239"/>
      <c r="Y239" s="62"/>
      <c r="Z239" s="62"/>
    </row>
    <row r="240" spans="1:26" x14ac:dyDescent="0.3">
      <c r="A240" s="1">
        <v>41774</v>
      </c>
      <c r="B240" s="74">
        <v>1.5872172138118756</v>
      </c>
      <c r="C240" s="74">
        <v>1.6972400217782901</v>
      </c>
      <c r="D240" s="74">
        <v>1.6999815694596077</v>
      </c>
      <c r="E240" s="74">
        <v>1.4800472255017683</v>
      </c>
      <c r="F240" s="74">
        <v>1.4800472255017683</v>
      </c>
      <c r="G240" s="74">
        <v>1.4847697756788625</v>
      </c>
      <c r="H240" s="74">
        <v>1.5904888208155166</v>
      </c>
      <c r="I240" s="74">
        <v>1.5914227543567971</v>
      </c>
      <c r="J240" s="74">
        <v>1.5951584885219638</v>
      </c>
      <c r="M240"/>
      <c r="N240"/>
      <c r="O240"/>
      <c r="V240"/>
      <c r="Y240" s="62"/>
      <c r="Z240" s="62"/>
    </row>
    <row r="241" spans="1:26" x14ac:dyDescent="0.3">
      <c r="A241" s="1">
        <v>41866</v>
      </c>
      <c r="B241" s="74">
        <v>1.5682910816019691</v>
      </c>
      <c r="C241" s="74">
        <v>1.5568137975620733</v>
      </c>
      <c r="D241" s="74">
        <v>1.9574905899815365</v>
      </c>
      <c r="E241" s="74">
        <v>1.4766780860595574</v>
      </c>
      <c r="F241" s="74">
        <v>1.4860896736061502</v>
      </c>
      <c r="G241" s="74">
        <v>1.4766780860595574</v>
      </c>
      <c r="H241" s="74">
        <v>1.4843750000000044</v>
      </c>
      <c r="I241" s="74">
        <v>1.4918154761904834</v>
      </c>
      <c r="J241" s="74">
        <v>1.4843750000000044</v>
      </c>
      <c r="M241"/>
      <c r="N241"/>
      <c r="O241"/>
      <c r="V241"/>
      <c r="Y241" s="62"/>
      <c r="Z241" s="62"/>
    </row>
    <row r="242" spans="1:26" x14ac:dyDescent="0.3">
      <c r="A242" s="1">
        <v>41958</v>
      </c>
      <c r="B242" s="74">
        <v>1.4054954555998478</v>
      </c>
      <c r="C242" s="74">
        <v>1.0503459596484355</v>
      </c>
      <c r="D242" s="74">
        <v>1.6297272520692685</v>
      </c>
      <c r="E242" s="74">
        <v>1.4145943359943125</v>
      </c>
      <c r="F242" s="74">
        <v>1.408965976567278</v>
      </c>
      <c r="G242" s="74">
        <v>1.4145943359943125</v>
      </c>
      <c r="H242" s="74">
        <v>1.1002978040430822</v>
      </c>
      <c r="I242" s="74">
        <v>1.1207080499865407</v>
      </c>
      <c r="J242" s="74">
        <v>1.1244190037944524</v>
      </c>
      <c r="M242"/>
      <c r="N242"/>
      <c r="O242"/>
      <c r="V242"/>
      <c r="Y242" s="62"/>
      <c r="Z242" s="62"/>
    </row>
    <row r="243" spans="1:26" x14ac:dyDescent="0.3">
      <c r="A243" s="1">
        <v>42050</v>
      </c>
      <c r="B243" s="74">
        <v>1.2560305231183122</v>
      </c>
      <c r="C243" s="74">
        <v>0.13754446926448338</v>
      </c>
      <c r="D243" s="74">
        <v>1.1251917500712194</v>
      </c>
      <c r="E243" s="74">
        <v>1.3280709302108118</v>
      </c>
      <c r="F243" s="74">
        <v>1.3140420119339247</v>
      </c>
      <c r="G243" s="74">
        <v>1.3233946241185235</v>
      </c>
      <c r="H243" s="74">
        <v>0.28015089315434061</v>
      </c>
      <c r="I243" s="74">
        <v>0.268131217870482</v>
      </c>
      <c r="J243" s="74">
        <v>0.2755279411220668</v>
      </c>
      <c r="M243"/>
      <c r="N243"/>
      <c r="O243"/>
      <c r="V243"/>
      <c r="Y243" s="62"/>
      <c r="Z243" s="62"/>
    </row>
    <row r="244" spans="1:26" x14ac:dyDescent="0.3">
      <c r="A244" s="1">
        <v>42139</v>
      </c>
      <c r="B244" s="74">
        <v>1.2641669370114128</v>
      </c>
      <c r="C244" s="74">
        <v>0.18840922896352641</v>
      </c>
      <c r="D244" s="74">
        <v>1.6749907764198824</v>
      </c>
      <c r="E244" s="74">
        <v>1.2849990728722283</v>
      </c>
      <c r="F244" s="74">
        <v>1.293343222696075</v>
      </c>
      <c r="G244" s="74">
        <v>1.3016873725199218</v>
      </c>
      <c r="H244" s="74">
        <v>0.23735989809103852</v>
      </c>
      <c r="I244" s="74">
        <v>0.24469147795485036</v>
      </c>
      <c r="J244" s="74">
        <v>0.25110661033569404</v>
      </c>
      <c r="M244"/>
      <c r="N244"/>
      <c r="O244"/>
      <c r="V244"/>
      <c r="Y244" s="62"/>
      <c r="Z244" s="62"/>
    </row>
    <row r="245" spans="1:26" x14ac:dyDescent="0.3">
      <c r="A245" s="1">
        <v>42231</v>
      </c>
      <c r="B245" s="74">
        <v>1.211489339519356</v>
      </c>
      <c r="C245" s="74">
        <v>0.17557549746389789</v>
      </c>
      <c r="D245" s="74">
        <v>1.6773763838942912</v>
      </c>
      <c r="E245" s="74">
        <v>1.2805824525094156</v>
      </c>
      <c r="F245" s="74">
        <v>1.2888979229802588</v>
      </c>
      <c r="G245" s="74">
        <v>1.2972133934511021</v>
      </c>
      <c r="H245" s="74">
        <v>0.25950055280927753</v>
      </c>
      <c r="I245" s="74">
        <v>0.26681042753629036</v>
      </c>
      <c r="J245" s="74">
        <v>0.27320656792244602</v>
      </c>
      <c r="M245"/>
      <c r="N245"/>
      <c r="O245"/>
      <c r="V245"/>
      <c r="Y245" s="62"/>
      <c r="Z245" s="62"/>
    </row>
    <row r="246" spans="1:26" x14ac:dyDescent="0.3">
      <c r="A246" s="1">
        <v>42323</v>
      </c>
      <c r="B246" s="74">
        <v>1.1894983103717172</v>
      </c>
      <c r="C246" s="74">
        <v>0.23132678764199444</v>
      </c>
      <c r="D246" s="74">
        <v>1.5242068909246509</v>
      </c>
      <c r="E246" s="74">
        <v>1.3622370919279536</v>
      </c>
      <c r="F246" s="74">
        <v>1.3880440192445942</v>
      </c>
      <c r="G246" s="74">
        <v>1.3769839075374657</v>
      </c>
      <c r="H246" s="74">
        <v>0.41437222151077258</v>
      </c>
      <c r="I246" s="74">
        <v>0.47840324911727627</v>
      </c>
      <c r="J246" s="74">
        <v>0.46834123049339649</v>
      </c>
      <c r="M246"/>
      <c r="N246"/>
      <c r="O246"/>
      <c r="V246"/>
      <c r="Y246" s="62"/>
      <c r="Z246" s="62"/>
    </row>
    <row r="247" spans="1:26" x14ac:dyDescent="0.3">
      <c r="A247" s="1">
        <v>42415</v>
      </c>
      <c r="B247" s="74">
        <v>1.442866633449591</v>
      </c>
      <c r="C247" s="74">
        <v>0.73221865350256987</v>
      </c>
      <c r="D247" s="74">
        <v>1.3882897868771948</v>
      </c>
      <c r="E247" s="74">
        <v>1.6541311903492284</v>
      </c>
      <c r="F247" s="74">
        <v>1.6716011695691257</v>
      </c>
      <c r="G247" s="74">
        <v>1.6412585740819274</v>
      </c>
      <c r="H247" s="74">
        <v>1.0257824348545386</v>
      </c>
      <c r="I247" s="74">
        <v>1.0386506732846135</v>
      </c>
      <c r="J247" s="74">
        <v>1.0119950365365948</v>
      </c>
      <c r="M247"/>
      <c r="N247"/>
      <c r="O247"/>
      <c r="V247"/>
      <c r="Y247" s="62"/>
      <c r="Z247" s="62"/>
    </row>
    <row r="248" spans="1:26" x14ac:dyDescent="0.3">
      <c r="A248" s="1">
        <v>42505</v>
      </c>
      <c r="B248" s="74">
        <v>1.547046969462107</v>
      </c>
      <c r="C248" s="74">
        <v>0.86834100624795241</v>
      </c>
      <c r="D248" s="74">
        <v>1.7724480437364853</v>
      </c>
      <c r="E248" s="74">
        <v>1.5925401106184456</v>
      </c>
      <c r="F248" s="74">
        <v>1.6089957489600959</v>
      </c>
      <c r="G248" s="74">
        <v>1.6135667596105518</v>
      </c>
      <c r="H248" s="74">
        <v>0.93722595732244063</v>
      </c>
      <c r="I248" s="74">
        <v>0.95275504238527819</v>
      </c>
      <c r="J248" s="74">
        <v>0.95640894475299554</v>
      </c>
      <c r="M248"/>
      <c r="N248"/>
      <c r="O248"/>
      <c r="V248"/>
      <c r="Y248" s="62"/>
      <c r="Z248" s="62"/>
    </row>
    <row r="249" spans="1:26" x14ac:dyDescent="0.3">
      <c r="A249" s="1">
        <v>42597</v>
      </c>
      <c r="B249" s="74">
        <v>1.6605375114599807</v>
      </c>
      <c r="C249" s="74">
        <v>0.95423563777994325</v>
      </c>
      <c r="D249" s="74">
        <v>1.8098333197969385</v>
      </c>
      <c r="E249" s="74">
        <v>1.688075066047201</v>
      </c>
      <c r="F249" s="74">
        <v>1.6844310831739095</v>
      </c>
      <c r="G249" s="74">
        <v>1.6908080532021641</v>
      </c>
      <c r="H249" s="74">
        <v>1.0320265248123572</v>
      </c>
      <c r="I249" s="74">
        <v>1.0292938861764966</v>
      </c>
      <c r="J249" s="74">
        <v>1.0356700429935195</v>
      </c>
      <c r="M249"/>
      <c r="N249"/>
      <c r="O249"/>
      <c r="V249"/>
      <c r="Y249" s="62"/>
      <c r="Z249" s="62"/>
    </row>
    <row r="250" spans="1:26" x14ac:dyDescent="0.3">
      <c r="A250" s="1">
        <v>42689</v>
      </c>
      <c r="B250" s="74">
        <v>1.7560805187065265</v>
      </c>
      <c r="C250" s="74">
        <v>1.4945122576674574</v>
      </c>
      <c r="D250" s="74">
        <v>1.8749885870281924</v>
      </c>
      <c r="E250" s="74">
        <v>1.7067078432263072</v>
      </c>
      <c r="F250" s="74">
        <v>1.6985330850629143</v>
      </c>
      <c r="G250" s="74">
        <v>1.7221490530905159</v>
      </c>
      <c r="H250" s="74">
        <v>1.4769045972409245</v>
      </c>
      <c r="I250" s="74">
        <v>1.4195755832999701</v>
      </c>
      <c r="J250" s="74">
        <v>1.4423251920067104</v>
      </c>
      <c r="M250"/>
      <c r="N250"/>
      <c r="O250"/>
      <c r="V250"/>
      <c r="Y250" s="62"/>
      <c r="Z250" s="62"/>
    </row>
    <row r="251" spans="1:26" x14ac:dyDescent="0.3">
      <c r="A251" s="1">
        <v>42781</v>
      </c>
      <c r="B251" s="74">
        <v>1.8030002251192112</v>
      </c>
      <c r="C251" s="74">
        <v>2.0361295084992515</v>
      </c>
      <c r="D251" s="74">
        <v>2.0249908140763662</v>
      </c>
      <c r="E251" s="74">
        <v>1.7052694361856968</v>
      </c>
      <c r="F251" s="74">
        <v>1.7224396106888973</v>
      </c>
      <c r="G251" s="74">
        <v>1.7025583560009716</v>
      </c>
      <c r="H251" s="74">
        <v>1.9687366439633092</v>
      </c>
      <c r="I251" s="74">
        <v>1.9832861988378747</v>
      </c>
      <c r="J251" s="74">
        <v>1.9650992552446622</v>
      </c>
      <c r="M251"/>
      <c r="N251"/>
      <c r="O251"/>
      <c r="V251"/>
      <c r="Y251" s="62"/>
      <c r="Z251" s="62"/>
    </row>
    <row r="252" spans="1:26" x14ac:dyDescent="0.3">
      <c r="A252" s="1">
        <v>42870</v>
      </c>
      <c r="B252" s="74">
        <v>1.5865746677250492</v>
      </c>
      <c r="C252" s="74">
        <v>1.5964220585388711</v>
      </c>
      <c r="D252" s="74">
        <v>1.8093732530465534</v>
      </c>
      <c r="E252" s="74">
        <v>1.5230709716886892</v>
      </c>
      <c r="F252" s="74">
        <v>1.5185728294214496</v>
      </c>
      <c r="G252" s="74">
        <v>1.5203720863283365</v>
      </c>
      <c r="H252" s="74">
        <v>1.5575957668128915</v>
      </c>
      <c r="I252" s="74">
        <v>1.5539776581791731</v>
      </c>
      <c r="J252" s="74">
        <v>1.5539776581791731</v>
      </c>
      <c r="M252"/>
      <c r="N252"/>
      <c r="O252"/>
      <c r="V252"/>
      <c r="Y252" s="62"/>
      <c r="Z252" s="62"/>
    </row>
    <row r="253" spans="1:26" x14ac:dyDescent="0.3">
      <c r="A253" s="1">
        <v>42962</v>
      </c>
      <c r="B253" s="74">
        <v>1.4530494786653136</v>
      </c>
      <c r="C253" s="74">
        <v>1.6041260558804504</v>
      </c>
      <c r="D253" s="74">
        <v>1.8122409285243668</v>
      </c>
      <c r="E253" s="74">
        <v>1.3490287351177299</v>
      </c>
      <c r="F253" s="74">
        <v>1.3606660102050139</v>
      </c>
      <c r="G253" s="74">
        <v>1.3535046101512904</v>
      </c>
      <c r="H253" s="74">
        <v>1.4941369310301322</v>
      </c>
      <c r="I253" s="74">
        <v>1.5049444314354066</v>
      </c>
      <c r="J253" s="74">
        <v>1.4995406812327694</v>
      </c>
      <c r="M253"/>
      <c r="N253"/>
      <c r="O253"/>
      <c r="V253"/>
      <c r="Y253" s="62"/>
      <c r="Z253" s="62"/>
    </row>
    <row r="254" spans="1:26" x14ac:dyDescent="0.3">
      <c r="A254" s="1">
        <v>43054</v>
      </c>
      <c r="B254" s="74">
        <v>1.5551157248454794</v>
      </c>
      <c r="C254" s="74">
        <v>1.7474001232983261</v>
      </c>
      <c r="D254" s="74">
        <v>1.8324797757065303</v>
      </c>
      <c r="E254" s="74">
        <v>1.487277399093534</v>
      </c>
      <c r="F254" s="74">
        <v>1.4997680311195083</v>
      </c>
      <c r="G254" s="74">
        <v>1.4997680311195083</v>
      </c>
      <c r="H254" s="74">
        <v>1.6875330471487482</v>
      </c>
      <c r="I254" s="74">
        <v>1.6803634962315073</v>
      </c>
      <c r="J254" s="74">
        <v>1.6812596900961596</v>
      </c>
      <c r="M254"/>
      <c r="N254"/>
      <c r="O254"/>
      <c r="V254"/>
      <c r="Y254" s="62"/>
      <c r="Z254" s="62"/>
    </row>
    <row r="255" spans="1:26" x14ac:dyDescent="0.3">
      <c r="A255" s="1">
        <v>43146</v>
      </c>
      <c r="B255" s="74">
        <v>1.7288517208105425</v>
      </c>
      <c r="C255" s="74">
        <v>1.8648768136328764</v>
      </c>
      <c r="D255" s="74">
        <v>1.9549653247277199</v>
      </c>
      <c r="E255" s="74">
        <v>1.6608935074162723</v>
      </c>
      <c r="F255" s="74">
        <v>1.6173727684519079</v>
      </c>
      <c r="G255" s="74">
        <v>1.6076028066435821</v>
      </c>
      <c r="H255" s="74">
        <v>1.8039537246653303</v>
      </c>
      <c r="I255" s="74">
        <v>1.7647373393465227</v>
      </c>
      <c r="J255" s="74">
        <v>1.7558245245013371</v>
      </c>
      <c r="M255"/>
      <c r="N255"/>
      <c r="O255"/>
      <c r="V255"/>
      <c r="Y255" s="62"/>
      <c r="Z255" s="62"/>
    </row>
    <row r="256" spans="1:26" x14ac:dyDescent="0.3">
      <c r="A256" s="1">
        <v>43235</v>
      </c>
      <c r="B256" s="74">
        <v>1.9334608950020593</v>
      </c>
      <c r="C256" s="74">
        <v>2.1940555934378825</v>
      </c>
      <c r="D256" s="74">
        <v>2.0249908140763662</v>
      </c>
      <c r="E256" s="74">
        <v>1.90115480301511</v>
      </c>
      <c r="F256" s="74">
        <v>1.9141509784263544</v>
      </c>
      <c r="G256" s="74">
        <v>1.9401433292488113</v>
      </c>
      <c r="H256" s="74">
        <v>2.1572799924339101</v>
      </c>
      <c r="I256" s="74">
        <v>2.1686291199697338</v>
      </c>
      <c r="J256" s="74">
        <v>2.1913273750413742</v>
      </c>
      <c r="M256"/>
      <c r="N256"/>
      <c r="O256"/>
      <c r="V256"/>
      <c r="Y256" s="62"/>
      <c r="Z256" s="62"/>
    </row>
    <row r="257" spans="1:27" x14ac:dyDescent="0.3">
      <c r="A257" s="1">
        <v>43327</v>
      </c>
      <c r="B257" s="74">
        <v>1.9506007610638809</v>
      </c>
      <c r="C257" s="74">
        <v>2.1763459770574478</v>
      </c>
      <c r="D257" s="74">
        <v>2.0549927729998529</v>
      </c>
      <c r="E257" s="74">
        <v>1.9851621616621351</v>
      </c>
      <c r="F257" s="74">
        <v>1.9611108027603574</v>
      </c>
      <c r="G257" s="74">
        <v>1.9833120571312257</v>
      </c>
      <c r="H257" s="74">
        <v>2.1854629036512252</v>
      </c>
      <c r="I257" s="74">
        <v>2.1647386864614315</v>
      </c>
      <c r="J257" s="74">
        <v>2.1835788839067005</v>
      </c>
      <c r="M257"/>
      <c r="N257"/>
      <c r="O257"/>
      <c r="V257"/>
      <c r="Y257" s="62"/>
      <c r="Z257" s="62"/>
    </row>
    <row r="258" spans="1:27" x14ac:dyDescent="0.3">
      <c r="A258" s="1">
        <v>43419</v>
      </c>
      <c r="B258" s="74">
        <v>1.9727945270861635</v>
      </c>
      <c r="C258" s="74">
        <v>1.9527990782311599</v>
      </c>
      <c r="D258" s="74">
        <v>2.1524937896248986</v>
      </c>
      <c r="E258" s="74">
        <v>1.90052828243783</v>
      </c>
      <c r="F258" s="74">
        <v>1.906970751191861</v>
      </c>
      <c r="G258" s="74">
        <v>1.906970751191861</v>
      </c>
      <c r="H258" s="74">
        <v>1.8676372891188509</v>
      </c>
      <c r="I258" s="74">
        <v>1.8732514292665092</v>
      </c>
      <c r="J258" s="74">
        <v>1.8732514292665092</v>
      </c>
      <c r="M258"/>
      <c r="N258"/>
      <c r="O258"/>
      <c r="V258"/>
      <c r="Y258" s="63"/>
      <c r="Z258" s="63"/>
      <c r="AA258" s="63"/>
    </row>
    <row r="259" spans="1:27" x14ac:dyDescent="0.3">
      <c r="A259" s="1">
        <v>43511</v>
      </c>
      <c r="B259" s="74">
        <v>1.7350407082444175</v>
      </c>
      <c r="C259" s="74">
        <v>1.4509765239692385</v>
      </c>
      <c r="D259" s="74">
        <v>1.9320345524580729</v>
      </c>
      <c r="E259" s="74">
        <v>1.678841471229009</v>
      </c>
      <c r="F259" s="74">
        <v>1.6193405466761845</v>
      </c>
      <c r="G259" s="74">
        <v>1.6587026967649798</v>
      </c>
      <c r="H259" s="74">
        <v>1.4043376362486537</v>
      </c>
      <c r="I259" s="74">
        <v>1.3513262155425698</v>
      </c>
      <c r="J259" s="74">
        <v>1.3866671626799665</v>
      </c>
      <c r="M259"/>
      <c r="N259"/>
      <c r="O259"/>
      <c r="V259"/>
      <c r="Y259" s="63"/>
      <c r="Z259" s="63"/>
    </row>
    <row r="260" spans="1:27" x14ac:dyDescent="0.3">
      <c r="A260" s="1">
        <v>43600</v>
      </c>
      <c r="B260" s="74">
        <v>1.6186573104932434</v>
      </c>
      <c r="C260" s="74">
        <v>1.4855954156527185</v>
      </c>
      <c r="D260" s="74">
        <v>2.0274504470318311</v>
      </c>
      <c r="E260" s="74">
        <v>1.5422899176898541</v>
      </c>
      <c r="F260" s="74">
        <v>1.5277056158677249</v>
      </c>
      <c r="G260" s="74">
        <v>1.5559627006481058</v>
      </c>
      <c r="H260" s="74">
        <v>1.4094158610215901</v>
      </c>
      <c r="I260" s="74">
        <v>1.395525428751343</v>
      </c>
      <c r="J260" s="74">
        <v>1.4205282068378011</v>
      </c>
      <c r="M260"/>
      <c r="N260"/>
      <c r="O260"/>
      <c r="V260"/>
      <c r="Y260" s="63"/>
      <c r="Z260" s="63"/>
    </row>
    <row r="261" spans="1:27" x14ac:dyDescent="0.3">
      <c r="A261" s="1">
        <v>43692</v>
      </c>
      <c r="B261" s="74">
        <v>1.6722833966848372</v>
      </c>
      <c r="C261" s="74">
        <v>1.3896766874645472</v>
      </c>
      <c r="D261" s="74">
        <v>1.842476333752896</v>
      </c>
      <c r="E261" s="74">
        <v>1.7006246822110826</v>
      </c>
      <c r="F261" s="74">
        <v>1.6870051572601241</v>
      </c>
      <c r="G261" s="74">
        <v>1.6897290622503114</v>
      </c>
      <c r="H261" s="74">
        <v>1.4075802717386177</v>
      </c>
      <c r="I261" s="74">
        <v>1.395589089869298</v>
      </c>
      <c r="J261" s="74">
        <v>1.3974338870799574</v>
      </c>
      <c r="M261"/>
      <c r="N261"/>
      <c r="O261"/>
      <c r="V261"/>
      <c r="Y261" s="63"/>
      <c r="Z261" s="63"/>
    </row>
    <row r="262" spans="1:27" x14ac:dyDescent="0.3">
      <c r="A262" s="1">
        <v>43784</v>
      </c>
      <c r="B262" s="74">
        <v>1.5553085264061073</v>
      </c>
      <c r="C262" s="74">
        <v>1.4039087313185705</v>
      </c>
      <c r="D262" s="74">
        <v>1.87737068409497</v>
      </c>
      <c r="E262" s="74">
        <v>1.5857230680215606</v>
      </c>
      <c r="F262" s="74">
        <v>1.5757783965573369</v>
      </c>
      <c r="G262" s="74">
        <v>1.5757783965573369</v>
      </c>
      <c r="H262" s="74">
        <v>1.4525797080130909</v>
      </c>
      <c r="I262" s="74">
        <v>1.4056926414886206</v>
      </c>
      <c r="J262" s="74">
        <v>1.4056926414886206</v>
      </c>
      <c r="M262"/>
      <c r="N262"/>
      <c r="O262"/>
      <c r="V262"/>
      <c r="Y262" s="63"/>
      <c r="Z262" s="63"/>
    </row>
    <row r="263" spans="1:27" x14ac:dyDescent="0.3">
      <c r="A263" s="1">
        <v>43876</v>
      </c>
      <c r="B263" s="74">
        <v>1.6054154850238866</v>
      </c>
      <c r="C263" s="74">
        <v>1.5498147806049412</v>
      </c>
      <c r="D263" s="74">
        <v>1.8524373150559104</v>
      </c>
      <c r="E263" s="74">
        <v>1.7510955618473822</v>
      </c>
      <c r="F263" s="74">
        <v>1.7249463490288663</v>
      </c>
      <c r="G263" s="74">
        <v>1.7339633189662917</v>
      </c>
      <c r="H263" s="74">
        <v>1.644945306257406</v>
      </c>
      <c r="I263" s="74">
        <v>1.6265762911121584</v>
      </c>
      <c r="J263" s="74">
        <v>1.6366792494420412</v>
      </c>
      <c r="M263"/>
      <c r="N263"/>
      <c r="O263"/>
      <c r="V263"/>
      <c r="Z263" s="63"/>
    </row>
    <row r="264" spans="1:27" x14ac:dyDescent="0.3">
      <c r="A264" s="1">
        <v>43966</v>
      </c>
      <c r="B264" s="74">
        <v>0.98841370239270976</v>
      </c>
      <c r="C264" s="74">
        <v>0.57142304642932018</v>
      </c>
      <c r="D264" s="74">
        <v>0.74655666522513986</v>
      </c>
      <c r="E264" s="74">
        <v>0.94657281536010274</v>
      </c>
      <c r="F264" s="74">
        <v>0.97612523059840139</v>
      </c>
      <c r="G264" s="74">
        <v>1.0235882005265706</v>
      </c>
      <c r="H264" s="74">
        <v>0.57415744673094959</v>
      </c>
      <c r="I264" s="74">
        <v>0.60240963855422436</v>
      </c>
      <c r="J264" s="74">
        <v>0.6461549678289602</v>
      </c>
      <c r="M264"/>
      <c r="N264"/>
      <c r="O264"/>
      <c r="V264"/>
      <c r="Z264" s="63"/>
      <c r="AA264" s="63"/>
    </row>
    <row r="265" spans="1:27" x14ac:dyDescent="0.3">
      <c r="A265" s="1">
        <v>44058</v>
      </c>
      <c r="B265" s="74">
        <v>1.3624582060645762</v>
      </c>
      <c r="C265" s="74">
        <v>1.118881118881121</v>
      </c>
      <c r="D265" s="74">
        <v>1.4448447042802348</v>
      </c>
      <c r="E265" s="74">
        <v>1.4154306902453007</v>
      </c>
      <c r="F265" s="74">
        <v>1.4243439817456016</v>
      </c>
      <c r="G265" s="74">
        <v>1.4047347404449573</v>
      </c>
      <c r="H265" s="74">
        <v>1.2115377629236646</v>
      </c>
      <c r="I265" s="74">
        <v>1.2188033567043233</v>
      </c>
      <c r="J265" s="74">
        <v>1.201547571475281</v>
      </c>
      <c r="M265"/>
      <c r="N265"/>
      <c r="O265"/>
      <c r="V265"/>
      <c r="Z265" s="63"/>
      <c r="AA265" s="63"/>
    </row>
    <row r="266" spans="1:27" x14ac:dyDescent="0.3">
      <c r="A266" s="1">
        <v>44150</v>
      </c>
      <c r="B266" s="74">
        <v>1.4613959115481023</v>
      </c>
      <c r="C266" s="74">
        <v>1.2355523956842251</v>
      </c>
      <c r="D266" s="74">
        <v>1.8374532914107622</v>
      </c>
      <c r="E266" s="74">
        <v>1.4107028640466313</v>
      </c>
      <c r="F266" s="74">
        <v>1.413367919835129</v>
      </c>
      <c r="G266" s="74">
        <v>1.3813872503731117</v>
      </c>
      <c r="H266" s="74">
        <v>1.1960661907734593</v>
      </c>
      <c r="I266" s="74">
        <v>1.2105420296935732</v>
      </c>
      <c r="J266" s="74">
        <v>1.1815903518533677</v>
      </c>
      <c r="M266"/>
      <c r="N266"/>
      <c r="O266"/>
      <c r="V266"/>
      <c r="X266" s="62"/>
      <c r="Z266" s="63"/>
      <c r="AA266" s="63"/>
    </row>
    <row r="267" spans="1:27" x14ac:dyDescent="0.3">
      <c r="A267" s="1">
        <v>44242</v>
      </c>
      <c r="B267" s="74">
        <v>1.7893841345096861</v>
      </c>
      <c r="C267" s="74">
        <v>1.9752022595624474</v>
      </c>
      <c r="D267" s="74">
        <v>2.0222453888527614</v>
      </c>
      <c r="E267" s="74">
        <v>1.5465331292523032</v>
      </c>
      <c r="F267" s="74">
        <v>1.6049262565581701</v>
      </c>
      <c r="G267" s="74">
        <v>1.6022720234988075</v>
      </c>
      <c r="H267" s="74">
        <v>1.7369816561750406</v>
      </c>
      <c r="I267" s="74">
        <v>1.7874857957107526</v>
      </c>
      <c r="J267" s="74">
        <v>1.7847802168070581</v>
      </c>
      <c r="M267"/>
      <c r="N267"/>
      <c r="O267"/>
      <c r="V267"/>
      <c r="X267" s="62"/>
      <c r="Z267" s="63"/>
      <c r="AA267" s="63"/>
    </row>
    <row r="268" spans="1:27" x14ac:dyDescent="0.3">
      <c r="A268" s="1">
        <v>44331</v>
      </c>
      <c r="B268" s="74">
        <v>3.4294196514077724</v>
      </c>
      <c r="C268" s="74">
        <v>3.9214743743811287</v>
      </c>
      <c r="D268" s="74">
        <v>2.4294217121757278</v>
      </c>
      <c r="E268" s="74">
        <v>3.3625873413685836</v>
      </c>
      <c r="F268" s="74">
        <v>3.3794135619337862</v>
      </c>
      <c r="G268" s="74">
        <v>3.3758711997095237</v>
      </c>
      <c r="H268" s="74">
        <v>3.8486946292022983</v>
      </c>
      <c r="I268" s="74">
        <v>3.8640785484819862</v>
      </c>
      <c r="J268" s="74">
        <v>3.861363739197321</v>
      </c>
      <c r="M268"/>
      <c r="N268"/>
      <c r="O268"/>
      <c r="V268"/>
      <c r="W268" s="62"/>
      <c r="X268" s="62"/>
      <c r="Z268" s="63"/>
      <c r="AA268" s="63"/>
    </row>
    <row r="269" spans="1:27" x14ac:dyDescent="0.3">
      <c r="A269" s="1">
        <v>44423</v>
      </c>
      <c r="B269" s="74">
        <v>3.8869929750848353</v>
      </c>
      <c r="C269" s="74">
        <v>4.5166213573710978</v>
      </c>
      <c r="D269" s="74">
        <v>2.7624214969475425</v>
      </c>
      <c r="E269" s="74">
        <v>3.6100575923584843</v>
      </c>
      <c r="F269" s="74">
        <v>3.6170810507093698</v>
      </c>
      <c r="G269" s="74">
        <v>3.635517628880458</v>
      </c>
      <c r="H269" s="74">
        <v>4.2553382298869069</v>
      </c>
      <c r="I269" s="74">
        <v>4.2616158626812561</v>
      </c>
      <c r="J269" s="74">
        <v>4.2777583470096081</v>
      </c>
      <c r="M269"/>
      <c r="N269"/>
      <c r="O269"/>
      <c r="W269" s="62"/>
      <c r="X269" s="74"/>
      <c r="Z269" s="63"/>
    </row>
    <row r="270" spans="1:27" x14ac:dyDescent="0.3">
      <c r="A270" s="1">
        <v>44515</v>
      </c>
      <c r="B270" s="74">
        <v>4.7516300901872865</v>
      </c>
      <c r="C270" s="74">
        <v>5.731287190729728</v>
      </c>
      <c r="D270" s="74">
        <v>2.9253879486890177</v>
      </c>
      <c r="E270" s="74">
        <v>4.5555993173165277</v>
      </c>
      <c r="F270" s="74">
        <v>4.5844820795588825</v>
      </c>
      <c r="G270" s="74">
        <v>4.5879830204367478</v>
      </c>
      <c r="H270" s="74">
        <v>5.5294475019655565</v>
      </c>
      <c r="I270" s="74">
        <v>5.4946036737902881</v>
      </c>
      <c r="J270" s="74">
        <v>5.4972839682653207</v>
      </c>
      <c r="M270"/>
      <c r="N270"/>
      <c r="O270"/>
      <c r="W270" s="62"/>
      <c r="X270" s="74"/>
      <c r="Z270" s="63"/>
    </row>
    <row r="271" spans="1:27" x14ac:dyDescent="0.3">
      <c r="A271" s="1">
        <v>44607</v>
      </c>
      <c r="B271" s="74">
        <v>5.4860126398031728</v>
      </c>
      <c r="C271" s="74">
        <v>6.5563150185901531</v>
      </c>
      <c r="D271" s="74">
        <v>3.1938045904289059</v>
      </c>
      <c r="E271" s="74">
        <v>5.2151986783757875</v>
      </c>
      <c r="F271" s="74">
        <v>5.2065037822798033</v>
      </c>
      <c r="G271" s="74">
        <v>5.2212851056429921</v>
      </c>
      <c r="H271" s="74">
        <v>6.2944180406942163</v>
      </c>
      <c r="I271" s="74">
        <v>6.2864526635336038</v>
      </c>
      <c r="J271" s="74">
        <v>6.3041535016682859</v>
      </c>
      <c r="P271" s="4"/>
      <c r="Q271" s="4"/>
      <c r="R271" s="4"/>
      <c r="S271" s="4"/>
      <c r="T271" s="4"/>
      <c r="U271" s="4"/>
      <c r="V271" s="4"/>
      <c r="W271" s="62"/>
      <c r="X271" s="74"/>
      <c r="Z271" s="63"/>
    </row>
    <row r="272" spans="1:27" x14ac:dyDescent="0.3">
      <c r="A272" s="1">
        <v>44696</v>
      </c>
      <c r="B272" s="74">
        <v>5.2527291413968502</v>
      </c>
      <c r="C272" s="74">
        <v>6.8809206631142761</v>
      </c>
      <c r="D272" s="74">
        <v>3.8784600062433228</v>
      </c>
      <c r="E272" s="74">
        <v>4.7887878969596898</v>
      </c>
      <c r="F272" s="74">
        <v>4.7964979311408307</v>
      </c>
      <c r="G272" s="74">
        <v>4.9822734512819711</v>
      </c>
      <c r="H272" s="74">
        <v>6.4519220715854031</v>
      </c>
      <c r="I272" s="74">
        <v>6.4571498274840655</v>
      </c>
      <c r="J272" s="74">
        <v>6.6363050558177594</v>
      </c>
      <c r="P272" s="4"/>
      <c r="Q272" s="4"/>
      <c r="R272" s="4"/>
      <c r="S272" s="4"/>
      <c r="T272" s="4"/>
      <c r="U272" s="4"/>
      <c r="V272" s="4"/>
      <c r="W272" s="62"/>
      <c r="X272" s="74"/>
      <c r="Z272" s="63"/>
    </row>
    <row r="273" spans="1:24" x14ac:dyDescent="0.3">
      <c r="A273" s="1">
        <v>44788</v>
      </c>
      <c r="B273" s="74">
        <v>5.4215544534524041</v>
      </c>
      <c r="C273" s="74">
        <v>6.7445468650177975</v>
      </c>
      <c r="D273" s="74">
        <v>3.6676607858116439</v>
      </c>
      <c r="E273" s="74">
        <v>4.9046990317556993</v>
      </c>
      <c r="F273" s="74">
        <v>4.9300900534904324</v>
      </c>
      <c r="G273" s="74">
        <v>4.9470174013135582</v>
      </c>
      <c r="H273" s="74">
        <v>6.2759313822339458</v>
      </c>
      <c r="I273" s="74">
        <v>6.296547636432348</v>
      </c>
      <c r="J273" s="74">
        <v>6.3111508164895858</v>
      </c>
      <c r="P273" s="4"/>
      <c r="Q273" s="4"/>
      <c r="R273" s="4"/>
      <c r="S273" s="4"/>
      <c r="T273" s="4"/>
      <c r="U273" s="4"/>
      <c r="V273" s="4"/>
      <c r="W273" s="62"/>
      <c r="X273" s="74"/>
    </row>
    <row r="274" spans="1:24" x14ac:dyDescent="0.3">
      <c r="A274" s="1">
        <v>44880</v>
      </c>
      <c r="B274" s="74">
        <v>5.2877405366338559</v>
      </c>
      <c r="C274" s="74">
        <v>6.0650940686485688</v>
      </c>
      <c r="D274" s="74">
        <v>3.5625035560502338</v>
      </c>
      <c r="E274" s="74">
        <v>4.7133118648320815</v>
      </c>
      <c r="F274" s="74">
        <v>4.8253941700472591</v>
      </c>
      <c r="G274" s="74">
        <v>4.8396135669775298</v>
      </c>
      <c r="H274" s="74">
        <v>5.5444136985605796</v>
      </c>
      <c r="I274" s="74">
        <v>5.6823470674350451</v>
      </c>
      <c r="J274" s="74">
        <v>5.6941941052524703</v>
      </c>
      <c r="P274" s="4"/>
      <c r="Q274" s="4"/>
      <c r="R274" s="4"/>
      <c r="S274" s="4"/>
      <c r="T274" s="4"/>
      <c r="U274" s="4"/>
      <c r="V274" s="4"/>
      <c r="W274" s="62"/>
      <c r="X274" s="74"/>
    </row>
    <row r="275" spans="1:24" x14ac:dyDescent="0.3">
      <c r="A275" s="1">
        <v>44972</v>
      </c>
      <c r="B275" s="74">
        <v>4.9087073025255723</v>
      </c>
      <c r="C275" s="74">
        <v>5.078816822479304</v>
      </c>
      <c r="D275" s="74">
        <v>2.8496719695650485</v>
      </c>
      <c r="E275" s="74">
        <v>4.6656106133359687</v>
      </c>
      <c r="F275" s="74">
        <v>4.6705608633236029</v>
      </c>
      <c r="G275" s="74">
        <v>4.6499348217085013</v>
      </c>
      <c r="H275" s="74">
        <v>4.8693932165920106</v>
      </c>
      <c r="I275" s="74">
        <v>4.8735486980876486</v>
      </c>
      <c r="J275" s="74">
        <v>4.8560956758059604</v>
      </c>
      <c r="P275" s="4"/>
      <c r="Q275" s="4"/>
      <c r="R275" s="4"/>
      <c r="S275" s="4"/>
      <c r="T275" s="4"/>
      <c r="U275" s="4"/>
      <c r="V275" s="4"/>
      <c r="W275" s="62"/>
      <c r="X275" s="74"/>
    </row>
    <row r="276" spans="1:24" x14ac:dyDescent="0.3">
      <c r="A276" s="1">
        <v>45061</v>
      </c>
      <c r="B276" s="74">
        <v>4.7090803525872138</v>
      </c>
      <c r="C276" s="74">
        <v>3.9875707583914677</v>
      </c>
      <c r="D276" s="74">
        <v>2.9495810879463402</v>
      </c>
      <c r="E276" s="74">
        <v>4.4423779691986631</v>
      </c>
      <c r="F276" s="74">
        <v>4.408117984860338</v>
      </c>
      <c r="G276" s="74">
        <v>4.5755886542282909</v>
      </c>
      <c r="H276" s="74">
        <v>3.6983806825141352</v>
      </c>
      <c r="I276" s="74">
        <v>3.6697996880588502</v>
      </c>
      <c r="J276" s="74">
        <v>3.8649558303122555</v>
      </c>
      <c r="P276" s="4"/>
      <c r="Q276" s="4"/>
      <c r="R276" s="4"/>
      <c r="S276" s="4"/>
      <c r="T276" s="4"/>
      <c r="U276" s="4"/>
      <c r="V276" s="4"/>
      <c r="W276" s="62"/>
      <c r="X276" s="74"/>
    </row>
    <row r="277" spans="1:24" x14ac:dyDescent="0.3">
      <c r="A277" s="1">
        <v>45153</v>
      </c>
      <c r="B277" s="74">
        <v>3.9345201413059527</v>
      </c>
      <c r="C277" s="74">
        <v>3.4310875512995942</v>
      </c>
      <c r="D277" s="74">
        <v>2.6224331608529328</v>
      </c>
      <c r="E277" s="74">
        <v>3.9339506280075653</v>
      </c>
      <c r="F277" s="74">
        <v>3.9018119278008356</v>
      </c>
      <c r="G277" s="74">
        <v>3.8349286868300858</v>
      </c>
      <c r="H277" s="74">
        <v>3.4275693939523677</v>
      </c>
      <c r="I277" s="74">
        <v>3.4001967409434952</v>
      </c>
      <c r="J277" s="74">
        <v>3.343740644112736</v>
      </c>
      <c r="P277" s="4"/>
      <c r="Q277" s="4"/>
      <c r="R277" s="4"/>
      <c r="S277" s="4"/>
      <c r="T277" s="4"/>
      <c r="U277" s="4"/>
      <c r="V277" s="4"/>
      <c r="W277" s="62"/>
      <c r="X277" s="74"/>
    </row>
    <row r="278" spans="1:24" x14ac:dyDescent="0.3">
      <c r="A278" s="1">
        <v>45245</v>
      </c>
      <c r="B278" s="74">
        <v>3.4064679989360247</v>
      </c>
      <c r="C278" s="74">
        <v>2.9501121313417533</v>
      </c>
      <c r="D278" s="74">
        <v>2.5397534943340183</v>
      </c>
      <c r="E278" s="74">
        <v>3.1548125059034815</v>
      </c>
      <c r="F278" s="74">
        <v>3.1762796568690632</v>
      </c>
      <c r="G278" s="74">
        <v>3.1685514825214645</v>
      </c>
      <c r="H278" s="74">
        <v>2.7214686108147479</v>
      </c>
      <c r="I278" s="74">
        <v>2.7612660671645584</v>
      </c>
      <c r="J278" s="74">
        <v>2.7544920320411892</v>
      </c>
      <c r="P278" s="4"/>
      <c r="Q278" s="4"/>
      <c r="R278" s="4"/>
      <c r="S278" s="4"/>
      <c r="T278" s="4"/>
      <c r="U278" s="4"/>
      <c r="V278" s="4"/>
      <c r="W278" s="62"/>
    </row>
    <row r="279" spans="1:24" x14ac:dyDescent="0.3">
      <c r="A279" s="1">
        <v>45337</v>
      </c>
      <c r="B279" s="74">
        <v>3.1829946115660368</v>
      </c>
      <c r="C279" s="74">
        <v>2.835939792880815</v>
      </c>
      <c r="D279" s="74">
        <v>2.0724496639945578</v>
      </c>
      <c r="E279" s="74">
        <v>2.8657719259548298</v>
      </c>
      <c r="F279" s="74">
        <v>2.8454112017917366</v>
      </c>
      <c r="G279" s="74">
        <v>2.8691653799820083</v>
      </c>
      <c r="H279" s="74">
        <v>2.5639306339002133</v>
      </c>
      <c r="I279" s="74">
        <v>2.5463292794340786</v>
      </c>
      <c r="J279" s="74">
        <v>2.5664451131096611</v>
      </c>
      <c r="P279" s="4"/>
      <c r="Q279" s="4"/>
      <c r="R279" s="4"/>
      <c r="S279" s="4"/>
      <c r="T279" s="4"/>
      <c r="U279" s="4"/>
      <c r="V279" s="4"/>
      <c r="W279" s="62"/>
    </row>
    <row r="280" spans="1:24" x14ac:dyDescent="0.3">
      <c r="A280" s="1">
        <v>45427</v>
      </c>
      <c r="B280" s="74">
        <v>2.8690969275878553</v>
      </c>
      <c r="C280" s="74">
        <v>2.701825355207621</v>
      </c>
      <c r="D280" s="74">
        <v>2.4768826717643799</v>
      </c>
      <c r="E280" s="74">
        <v>2.6787065529939813</v>
      </c>
      <c r="F280" s="74">
        <v>2.648438682338683</v>
      </c>
      <c r="G280" s="74">
        <v>2.7265854682906321</v>
      </c>
      <c r="H280" s="74">
        <v>2.6007130718736393</v>
      </c>
      <c r="I280" s="74">
        <v>2.5740561794008965</v>
      </c>
      <c r="J280" s="74">
        <v>2.5735967116540026</v>
      </c>
      <c r="P280" s="4"/>
      <c r="Q280" s="4"/>
      <c r="R280" s="4"/>
      <c r="S280" s="4"/>
      <c r="T280" s="4"/>
      <c r="U280" s="4"/>
      <c r="V280" s="4"/>
    </row>
    <row r="281" spans="1:24" x14ac:dyDescent="0.3">
      <c r="A281" s="1">
        <v>45519</v>
      </c>
      <c r="B281" s="74">
        <v>2.8494120791020983</v>
      </c>
      <c r="C281" s="74">
        <v>2.43029436320501</v>
      </c>
      <c r="D281" s="74">
        <v>2.1499953498316238</v>
      </c>
      <c r="E281" s="74">
        <v>2.6773784072688489</v>
      </c>
      <c r="F281" s="74">
        <v>2.6748730625334005</v>
      </c>
      <c r="G281" s="74">
        <v>2.6865646712987745</v>
      </c>
      <c r="H281" s="74">
        <v>2.2771794384334854</v>
      </c>
      <c r="I281" s="74">
        <v>2.2738731887951058</v>
      </c>
      <c r="J281" s="74">
        <v>2.2846185001198505</v>
      </c>
      <c r="P281" s="4"/>
      <c r="Q281" s="4"/>
      <c r="R281" s="4"/>
      <c r="S281" s="4"/>
      <c r="T281" s="4"/>
      <c r="U281" s="4"/>
      <c r="V281" s="4"/>
    </row>
    <row r="282" spans="1:24" x14ac:dyDescent="0.3">
      <c r="A282" s="1">
        <v>45611</v>
      </c>
      <c r="B282" s="74">
        <v>2.8942935616904419</v>
      </c>
      <c r="C282" s="74">
        <v>2.5153923929930766</v>
      </c>
      <c r="D282" s="74">
        <v>2.1199696354909037</v>
      </c>
      <c r="E282" s="74">
        <v>2.8060758147341769</v>
      </c>
      <c r="F282" s="74">
        <v>2.8442989380619288</v>
      </c>
      <c r="G282" s="74">
        <v>2.8401442507436814</v>
      </c>
      <c r="H282" s="74">
        <v>2.4390846229832119</v>
      </c>
      <c r="I282" s="74">
        <v>2.4711886730325983</v>
      </c>
      <c r="J282" s="74">
        <v>2.4678959499506048</v>
      </c>
      <c r="P282" s="4"/>
      <c r="Q282" s="4"/>
      <c r="R282" s="4"/>
      <c r="S282" s="4"/>
      <c r="T282" s="4"/>
      <c r="U282" s="4"/>
      <c r="V282" s="4"/>
    </row>
    <row r="283" spans="1:24" x14ac:dyDescent="0.3">
      <c r="A283" s="1">
        <v>45703</v>
      </c>
      <c r="B283" s="74">
        <v>2.731997763084304</v>
      </c>
      <c r="C283" s="74">
        <v>2.4870145225339702</v>
      </c>
      <c r="D283" s="74">
        <v>2.4024884327507712</v>
      </c>
      <c r="E283" s="74">
        <v>2.7696817006702013</v>
      </c>
      <c r="F283" s="74">
        <v>2.7573317525399821</v>
      </c>
      <c r="G283" s="74">
        <v>2.7861482981771379</v>
      </c>
      <c r="H283" s="74">
        <v>2.5116932093676159</v>
      </c>
      <c r="I283" s="74">
        <v>2.5002652909629663</v>
      </c>
      <c r="J283" s="74">
        <v>2.5255699674304299</v>
      </c>
      <c r="P283" s="4"/>
      <c r="Q283" s="4"/>
      <c r="R283" s="4"/>
      <c r="S283" s="4"/>
      <c r="T283" s="4"/>
      <c r="U283" s="4"/>
      <c r="V283" s="4"/>
    </row>
    <row r="284" spans="1:24" x14ac:dyDescent="0.3">
      <c r="A284" s="1">
        <v>45792</v>
      </c>
      <c r="B284" s="74">
        <v>2.7629408209601358</v>
      </c>
      <c r="C284" s="74">
        <v>2.4694659891236537</v>
      </c>
      <c r="D284" s="74">
        <v>3.0621641263226307</v>
      </c>
      <c r="E284" s="74">
        <v>2.7357211687654148</v>
      </c>
      <c r="F284" s="74">
        <v>2.7065480473605019</v>
      </c>
      <c r="G284" s="74">
        <v>2.7357211687654148</v>
      </c>
      <c r="H284" s="74">
        <v>2.4430957223541272</v>
      </c>
      <c r="I284" s="74">
        <v>2.394646116406407</v>
      </c>
      <c r="J284" s="74">
        <v>2.4430957223541272</v>
      </c>
      <c r="P284" s="4"/>
      <c r="Q284" s="4"/>
      <c r="R284" s="4"/>
      <c r="S284" s="4"/>
      <c r="T284" s="4"/>
      <c r="U284" s="4"/>
      <c r="V284" s="4"/>
    </row>
    <row r="285" spans="1:24" x14ac:dyDescent="0.3">
      <c r="A285" s="1">
        <v>45884</v>
      </c>
      <c r="B285" s="74">
        <v>2.8370521939653726</v>
      </c>
      <c r="C285" s="74">
        <v>2.6889833996432966</v>
      </c>
      <c r="D285" s="74">
        <v>2.7472660563093276</v>
      </c>
      <c r="E285" s="74">
        <v>2.8643803585346683</v>
      </c>
      <c r="F285" s="74">
        <v>2.8643803585346683</v>
      </c>
      <c r="G285" s="74">
        <v>2.8668160561184708</v>
      </c>
      <c r="H285" s="74">
        <v>2.7112079399661093</v>
      </c>
      <c r="I285" s="74">
        <v>2.7112079399661093</v>
      </c>
      <c r="J285" s="74">
        <v>2.7136286613410832</v>
      </c>
      <c r="P285" s="4"/>
      <c r="Q285" s="4"/>
      <c r="R285" s="4"/>
      <c r="S285" s="4"/>
      <c r="T285" s="4"/>
      <c r="U285" s="4"/>
      <c r="V285" s="4"/>
    </row>
    <row r="286" spans="1:24" x14ac:dyDescent="0.3">
      <c r="A286" s="1">
        <v>45976</v>
      </c>
      <c r="B286" s="74">
        <v>2.7661067249457716</v>
      </c>
      <c r="C286" s="74">
        <v>2.7150772586219452</v>
      </c>
      <c r="D286" s="74">
        <v>2.7023565049495657</v>
      </c>
      <c r="E286" s="74">
        <v>2.8613595490213584</v>
      </c>
      <c r="F286" s="74">
        <v>2.8645854335185517</v>
      </c>
      <c r="G286" s="74">
        <v>2.8516818955297341</v>
      </c>
      <c r="H286" s="74">
        <v>2.81308388731627</v>
      </c>
      <c r="I286" s="74">
        <v>2.8154896032974275</v>
      </c>
      <c r="J286" s="74">
        <v>2.804262928718626</v>
      </c>
      <c r="P286" s="4"/>
      <c r="Q286" s="4"/>
      <c r="R286" s="4"/>
      <c r="S286" s="4"/>
      <c r="T286" s="4"/>
      <c r="U286" s="4"/>
      <c r="V286" s="4"/>
    </row>
    <row r="287" spans="1:24" x14ac:dyDescent="0.3">
      <c r="A287" s="1">
        <v>46068</v>
      </c>
      <c r="B287" s="74">
        <v>3.0011687667109488</v>
      </c>
      <c r="C287" s="74">
        <v>2.9660983236134086</v>
      </c>
      <c r="D287" s="74">
        <v>2.6648631020083746</v>
      </c>
      <c r="E287" s="74">
        <v>3.0960000000000099</v>
      </c>
      <c r="F287" s="74">
        <v>3.1183999999999878</v>
      </c>
      <c r="G287" s="74">
        <v>3.1359999999999832</v>
      </c>
      <c r="H287" s="74">
        <v>3.061411111729595</v>
      </c>
      <c r="I287" s="74">
        <v>3.0812904046628731</v>
      </c>
      <c r="J287" s="74">
        <v>3.0979890107268648</v>
      </c>
      <c r="P287" s="4"/>
      <c r="Q287" s="4"/>
      <c r="R287" s="4"/>
      <c r="S287" s="4"/>
      <c r="T287" s="4"/>
      <c r="U287" s="4"/>
      <c r="V287" s="4"/>
    </row>
    <row r="288" spans="1:24" x14ac:dyDescent="0.3">
      <c r="A288" s="1">
        <v>46157</v>
      </c>
      <c r="B288" s="74">
        <v>3.0955692429962323</v>
      </c>
      <c r="C288" s="74">
        <v>3.6161159181865576</v>
      </c>
      <c r="D288" s="74">
        <v>3.09659792951269</v>
      </c>
      <c r="E288" s="74">
        <v>3.3409112587835077</v>
      </c>
      <c r="F288" s="74">
        <v>3.3790658484626812</v>
      </c>
      <c r="G288" s="74">
        <v>3.0955692429962323</v>
      </c>
      <c r="H288" s="74">
        <v>3.8457887742833652</v>
      </c>
      <c r="I288" s="74">
        <v>3.8766373473390958</v>
      </c>
      <c r="J288" s="74">
        <v>3.6161159181865576</v>
      </c>
      <c r="P288" s="4"/>
      <c r="Q288" s="4"/>
      <c r="R288" s="4"/>
      <c r="S288" s="4"/>
      <c r="T288" s="4"/>
      <c r="U288" s="4"/>
      <c r="V288" s="4"/>
    </row>
    <row r="289" spans="1:22" x14ac:dyDescent="0.3">
      <c r="A289" s="1">
        <v>46249</v>
      </c>
      <c r="B289" s="74">
        <v>3.0501381760758006</v>
      </c>
      <c r="C289" s="74">
        <v>3.4893316043852485</v>
      </c>
      <c r="D289" s="74">
        <v>2.4249481327611289</v>
      </c>
      <c r="E289" s="74">
        <v>3.0501381760758006</v>
      </c>
      <c r="F289" s="74">
        <v>3.0501381760758006</v>
      </c>
      <c r="G289" s="74">
        <v>3.0501381760758006</v>
      </c>
      <c r="H289" s="74">
        <v>3.4893316043852485</v>
      </c>
      <c r="I289" s="74">
        <v>3.4893316043852485</v>
      </c>
      <c r="J289" s="74">
        <v>3.4893316043852485</v>
      </c>
      <c r="P289" s="4"/>
      <c r="Q289" s="4"/>
      <c r="R289" s="4"/>
      <c r="S289" s="4"/>
      <c r="T289" s="4"/>
      <c r="U289" s="4"/>
      <c r="V289" s="4"/>
    </row>
    <row r="290" spans="1:22" x14ac:dyDescent="0.3">
      <c r="A290" s="1">
        <v>46341</v>
      </c>
      <c r="B290" s="74">
        <v>3.26075324486097</v>
      </c>
      <c r="C290" s="74">
        <v>3.9260594142085825</v>
      </c>
      <c r="D290" s="74">
        <v>2.8835388895264602</v>
      </c>
      <c r="E290" s="74">
        <v>3.26075324486097</v>
      </c>
      <c r="F290" s="74">
        <v>3.26075324486097</v>
      </c>
      <c r="G290" s="74">
        <v>3.26075324486097</v>
      </c>
      <c r="H290" s="74">
        <v>3.9260594142085825</v>
      </c>
      <c r="I290" s="74">
        <v>3.9260594142085825</v>
      </c>
      <c r="J290" s="74">
        <v>3.9260594142085825</v>
      </c>
      <c r="P290" s="4"/>
      <c r="Q290" s="4"/>
      <c r="R290" s="4"/>
      <c r="S290" s="4"/>
      <c r="T290" s="4"/>
      <c r="U290" s="4"/>
      <c r="V290" s="4"/>
    </row>
    <row r="291" spans="1:22" x14ac:dyDescent="0.3">
      <c r="P291" s="4"/>
      <c r="Q291" s="4"/>
      <c r="R291" s="4"/>
      <c r="S291" s="4"/>
      <c r="T291" s="4"/>
      <c r="U291" s="4"/>
      <c r="V291" s="4"/>
    </row>
    <row r="292" spans="1:22" x14ac:dyDescent="0.3">
      <c r="P292" s="4"/>
      <c r="Q292" s="4"/>
      <c r="R292" s="4"/>
      <c r="S292" s="4"/>
      <c r="T292" s="4"/>
      <c r="U292" s="4"/>
      <c r="V292" s="4"/>
    </row>
    <row r="293" spans="1:22" x14ac:dyDescent="0.3">
      <c r="P293" s="4"/>
      <c r="Q293" s="4"/>
      <c r="R293" s="4"/>
      <c r="S293" s="4"/>
      <c r="T293" s="4"/>
      <c r="U293" s="4"/>
      <c r="V293" s="4"/>
    </row>
    <row r="294" spans="1:22" x14ac:dyDescent="0.3">
      <c r="P294" s="4"/>
      <c r="Q294" s="4"/>
      <c r="R294" s="4"/>
      <c r="S294" s="4"/>
      <c r="T294" s="4"/>
      <c r="U294" s="4"/>
      <c r="V294" s="4"/>
    </row>
    <row r="295" spans="1:22" x14ac:dyDescent="0.3">
      <c r="P295" s="4"/>
      <c r="Q295" s="4"/>
      <c r="R295" s="4"/>
      <c r="S295" s="4"/>
      <c r="T295" s="4"/>
      <c r="U295" s="4"/>
      <c r="V295" s="4"/>
    </row>
    <row r="296" spans="1:22" x14ac:dyDescent="0.3">
      <c r="P296" s="4"/>
      <c r="Q296" s="4"/>
      <c r="R296" s="4"/>
      <c r="S296" s="4"/>
      <c r="T296" s="4"/>
      <c r="U296" s="4"/>
      <c r="V296" s="4"/>
    </row>
    <row r="297" spans="1:22" x14ac:dyDescent="0.3">
      <c r="P297" s="4"/>
      <c r="Q297" s="4"/>
      <c r="R297" s="4"/>
      <c r="S297" s="4"/>
      <c r="T297" s="4"/>
      <c r="U297" s="4"/>
      <c r="V297" s="4"/>
    </row>
    <row r="298" spans="1:22" x14ac:dyDescent="0.3">
      <c r="P298" s="4"/>
      <c r="Q298" s="4"/>
      <c r="R298" s="4"/>
      <c r="S298" s="4"/>
      <c r="T298" s="4"/>
      <c r="U298" s="4"/>
    </row>
    <row r="299" spans="1:22" x14ac:dyDescent="0.3">
      <c r="P299" s="4"/>
      <c r="Q299" s="4"/>
      <c r="R299" s="4"/>
      <c r="S299" s="4"/>
      <c r="T299" s="4"/>
      <c r="U299" s="4"/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290"/>
  <sheetViews>
    <sheetView workbookViewId="0">
      <pane ySplit="10" topLeftCell="A279" activePane="bottomLeft" state="frozen"/>
      <selection activeCell="D262" sqref="D262"/>
      <selection pane="bottomLeft" activeCell="B290" sqref="B290"/>
    </sheetView>
  </sheetViews>
  <sheetFormatPr defaultColWidth="9.109375" defaultRowHeight="14.4" x14ac:dyDescent="0.3"/>
  <cols>
    <col min="1" max="1" width="12.109375" customWidth="1"/>
    <col min="2" max="3" width="15.6640625" style="74" bestFit="1" customWidth="1"/>
    <col min="5" max="5" width="10.5546875" bestFit="1" customWidth="1"/>
  </cols>
  <sheetData>
    <row r="1" spans="1:3" x14ac:dyDescent="0.3">
      <c r="B1" s="74" t="s">
        <v>37</v>
      </c>
      <c r="C1" s="74" t="s">
        <v>38</v>
      </c>
    </row>
    <row r="2" spans="1:3" x14ac:dyDescent="0.3">
      <c r="B2" s="74" t="s">
        <v>2</v>
      </c>
      <c r="C2" s="74" t="s">
        <v>3</v>
      </c>
    </row>
    <row r="3" spans="1:3" x14ac:dyDescent="0.3">
      <c r="A3" s="1">
        <v>20135</v>
      </c>
      <c r="B3" s="74">
        <v>1.343333333333333</v>
      </c>
      <c r="C3" s="74" t="e">
        <v>#N/A</v>
      </c>
    </row>
    <row r="4" spans="1:3" x14ac:dyDescent="0.3">
      <c r="A4" s="1">
        <v>20224</v>
      </c>
      <c r="B4" s="74">
        <v>1.5</v>
      </c>
      <c r="C4" s="74">
        <v>1.343333333333333</v>
      </c>
    </row>
    <row r="5" spans="1:3" x14ac:dyDescent="0.3">
      <c r="A5" s="1">
        <v>20316</v>
      </c>
      <c r="B5" s="74">
        <v>1.9400000000000002</v>
      </c>
      <c r="C5" s="74">
        <v>1.5</v>
      </c>
    </row>
    <row r="6" spans="1:3" x14ac:dyDescent="0.3">
      <c r="A6" s="1">
        <v>20408</v>
      </c>
      <c r="B6" s="74">
        <v>2.3566666666666669</v>
      </c>
      <c r="C6" s="74">
        <v>1.9400000000000002</v>
      </c>
    </row>
    <row r="7" spans="1:3" x14ac:dyDescent="0.3">
      <c r="A7" s="1">
        <v>20500</v>
      </c>
      <c r="B7" s="74">
        <v>2.4833333333333334</v>
      </c>
      <c r="C7" s="74">
        <v>2.3566666666666669</v>
      </c>
    </row>
    <row r="8" spans="1:3" x14ac:dyDescent="0.3">
      <c r="A8" s="1">
        <v>20590</v>
      </c>
      <c r="B8" s="74">
        <v>2.6933333333333334</v>
      </c>
      <c r="C8" s="74">
        <v>2.4833333333333334</v>
      </c>
    </row>
    <row r="9" spans="1:3" x14ac:dyDescent="0.3">
      <c r="A9" s="1">
        <v>20682</v>
      </c>
      <c r="B9" s="74">
        <v>2.81</v>
      </c>
      <c r="C9" s="74">
        <v>2.6933333333333334</v>
      </c>
    </row>
    <row r="10" spans="1:3" x14ac:dyDescent="0.3">
      <c r="A10" s="1">
        <v>20774</v>
      </c>
      <c r="B10" s="74">
        <v>2.9266666666666663</v>
      </c>
      <c r="C10" s="74">
        <v>2.81</v>
      </c>
    </row>
    <row r="11" spans="1:3" x14ac:dyDescent="0.3">
      <c r="A11" s="1">
        <v>20866</v>
      </c>
      <c r="B11" s="74">
        <v>2.9333333333333336</v>
      </c>
      <c r="C11" s="74">
        <v>2.9266666666666663</v>
      </c>
    </row>
    <row r="12" spans="1:3" x14ac:dyDescent="0.3">
      <c r="A12" s="1">
        <v>20955</v>
      </c>
      <c r="B12" s="74">
        <v>3</v>
      </c>
      <c r="C12" s="74">
        <v>2.9333333333333336</v>
      </c>
    </row>
    <row r="13" spans="1:3" x14ac:dyDescent="0.3">
      <c r="A13" s="1">
        <v>21047</v>
      </c>
      <c r="B13" s="74">
        <v>3.2333333333333338</v>
      </c>
      <c r="C13" s="74">
        <v>3</v>
      </c>
    </row>
    <row r="14" spans="1:3" x14ac:dyDescent="0.3">
      <c r="A14" s="1">
        <v>21139</v>
      </c>
      <c r="B14" s="74">
        <v>3.2533333333333334</v>
      </c>
      <c r="C14" s="74">
        <v>3.2333333333333338</v>
      </c>
    </row>
    <row r="15" spans="1:3" x14ac:dyDescent="0.3">
      <c r="A15" s="1">
        <v>21231</v>
      </c>
      <c r="B15" s="74">
        <v>1.8633333333333335</v>
      </c>
      <c r="C15" s="74">
        <v>3.2533333333333334</v>
      </c>
    </row>
    <row r="16" spans="1:3" x14ac:dyDescent="0.3">
      <c r="A16" s="1">
        <v>21320</v>
      </c>
      <c r="B16" s="74">
        <v>0.94000000000000006</v>
      </c>
      <c r="C16" s="74">
        <v>1.8633333333333335</v>
      </c>
    </row>
    <row r="17" spans="1:3" x14ac:dyDescent="0.3">
      <c r="A17" s="1">
        <v>21412</v>
      </c>
      <c r="B17" s="74">
        <v>1.3233333333333333</v>
      </c>
      <c r="C17" s="74">
        <v>0.94000000000000006</v>
      </c>
    </row>
    <row r="18" spans="1:3" x14ac:dyDescent="0.3">
      <c r="A18" s="1">
        <v>21504</v>
      </c>
      <c r="B18" s="74">
        <v>2.1633333333333336</v>
      </c>
      <c r="C18" s="74">
        <v>1.3233333333333333</v>
      </c>
    </row>
    <row r="19" spans="1:3" x14ac:dyDescent="0.3">
      <c r="A19" s="1">
        <v>21596</v>
      </c>
      <c r="B19" s="74">
        <v>2.57</v>
      </c>
      <c r="C19" s="74">
        <v>2.1633333333333336</v>
      </c>
    </row>
    <row r="20" spans="1:3" x14ac:dyDescent="0.3">
      <c r="A20" s="1">
        <v>21685</v>
      </c>
      <c r="B20" s="74">
        <v>3.0833333333333335</v>
      </c>
      <c r="C20" s="74">
        <v>2.57</v>
      </c>
    </row>
    <row r="21" spans="1:3" x14ac:dyDescent="0.3">
      <c r="A21" s="1">
        <v>21777</v>
      </c>
      <c r="B21" s="74">
        <v>3.5766666666666667</v>
      </c>
      <c r="C21" s="74">
        <v>3.0833333333333335</v>
      </c>
    </row>
    <row r="22" spans="1:3" x14ac:dyDescent="0.3">
      <c r="A22" s="1">
        <v>21869</v>
      </c>
      <c r="B22" s="74">
        <v>3.99</v>
      </c>
      <c r="C22" s="74">
        <v>3.5766666666666667</v>
      </c>
    </row>
    <row r="23" spans="1:3" x14ac:dyDescent="0.3">
      <c r="A23" s="1">
        <v>21961</v>
      </c>
      <c r="B23" s="74">
        <v>3.9333333333333336</v>
      </c>
      <c r="C23" s="74">
        <v>3.99</v>
      </c>
    </row>
    <row r="24" spans="1:3" x14ac:dyDescent="0.3">
      <c r="A24" s="1">
        <v>22051</v>
      </c>
      <c r="B24" s="74">
        <v>3.6966666666666668</v>
      </c>
      <c r="C24" s="74">
        <v>3.9333333333333336</v>
      </c>
    </row>
    <row r="25" spans="1:3" x14ac:dyDescent="0.3">
      <c r="A25" s="1">
        <v>22143</v>
      </c>
      <c r="B25" s="74">
        <v>2.936666666666667</v>
      </c>
      <c r="C25" s="74">
        <v>3.6966666666666668</v>
      </c>
    </row>
    <row r="26" spans="1:3" x14ac:dyDescent="0.3">
      <c r="A26" s="1">
        <v>22235</v>
      </c>
      <c r="B26" s="74">
        <v>2.2966666666666669</v>
      </c>
      <c r="C26" s="74">
        <v>2.936666666666667</v>
      </c>
    </row>
    <row r="27" spans="1:3" x14ac:dyDescent="0.3">
      <c r="A27" s="1">
        <v>22327</v>
      </c>
      <c r="B27" s="74">
        <v>2.0033333333333334</v>
      </c>
      <c r="C27" s="74">
        <v>2.2966666666666669</v>
      </c>
    </row>
    <row r="28" spans="1:3" x14ac:dyDescent="0.3">
      <c r="A28" s="1">
        <v>22416</v>
      </c>
      <c r="B28" s="74">
        <v>1.7333333333333332</v>
      </c>
      <c r="C28" s="74">
        <v>2.0033333333333334</v>
      </c>
    </row>
    <row r="29" spans="1:3" x14ac:dyDescent="0.3">
      <c r="A29" s="1">
        <v>22508</v>
      </c>
      <c r="B29" s="74">
        <v>1.6833333333333333</v>
      </c>
      <c r="C29" s="74">
        <v>1.7333333333333332</v>
      </c>
    </row>
    <row r="30" spans="1:3" x14ac:dyDescent="0.3">
      <c r="A30" s="1">
        <v>22600</v>
      </c>
      <c r="B30" s="74">
        <v>2.4</v>
      </c>
      <c r="C30" s="74">
        <v>1.6833333333333333</v>
      </c>
    </row>
    <row r="31" spans="1:3" x14ac:dyDescent="0.3">
      <c r="A31" s="1">
        <v>22692</v>
      </c>
      <c r="B31" s="74">
        <v>2.4566666666666666</v>
      </c>
      <c r="C31" s="74">
        <v>2.4</v>
      </c>
    </row>
    <row r="32" spans="1:3" x14ac:dyDescent="0.3">
      <c r="A32" s="1">
        <v>22781</v>
      </c>
      <c r="B32" s="74">
        <v>2.6066666666666669</v>
      </c>
      <c r="C32" s="74">
        <v>2.4566666666666666</v>
      </c>
    </row>
    <row r="33" spans="1:3" x14ac:dyDescent="0.3">
      <c r="A33" s="1">
        <v>22873</v>
      </c>
      <c r="B33" s="74">
        <v>2.8466666666666671</v>
      </c>
      <c r="C33" s="74">
        <v>2.6066666666666669</v>
      </c>
    </row>
    <row r="34" spans="1:3" x14ac:dyDescent="0.3">
      <c r="A34" s="1">
        <v>22965</v>
      </c>
      <c r="B34" s="74">
        <v>2.9233333333333333</v>
      </c>
      <c r="C34" s="74">
        <v>2.8466666666666671</v>
      </c>
    </row>
    <row r="35" spans="1:3" x14ac:dyDescent="0.3">
      <c r="A35" s="1">
        <v>23057</v>
      </c>
      <c r="B35" s="74">
        <v>2.9666666666666668</v>
      </c>
      <c r="C35" s="74">
        <v>2.9233333333333333</v>
      </c>
    </row>
    <row r="36" spans="1:3" x14ac:dyDescent="0.3">
      <c r="A36" s="1">
        <v>23146</v>
      </c>
      <c r="B36" s="74">
        <v>2.9633333333333334</v>
      </c>
      <c r="C36" s="74">
        <v>2.9666666666666668</v>
      </c>
    </row>
    <row r="37" spans="1:3" x14ac:dyDescent="0.3">
      <c r="A37" s="1">
        <v>23238</v>
      </c>
      <c r="B37" s="74">
        <v>3.33</v>
      </c>
      <c r="C37" s="74">
        <v>2.9633333333333334</v>
      </c>
    </row>
    <row r="38" spans="1:3" x14ac:dyDescent="0.3">
      <c r="A38" s="1">
        <v>23330</v>
      </c>
      <c r="B38" s="74">
        <v>3.4533333333333331</v>
      </c>
      <c r="C38" s="74">
        <v>3.33</v>
      </c>
    </row>
    <row r="39" spans="1:3" x14ac:dyDescent="0.3">
      <c r="A39" s="1">
        <v>23422</v>
      </c>
      <c r="B39" s="74">
        <v>3.4633333333333334</v>
      </c>
      <c r="C39" s="74">
        <v>3.4533333333333331</v>
      </c>
    </row>
    <row r="40" spans="1:3" x14ac:dyDescent="0.3">
      <c r="A40" s="1">
        <v>23512</v>
      </c>
      <c r="B40" s="74">
        <v>3.49</v>
      </c>
      <c r="C40" s="74">
        <v>3.4633333333333334</v>
      </c>
    </row>
    <row r="41" spans="1:3" x14ac:dyDescent="0.3">
      <c r="A41" s="1">
        <v>23604</v>
      </c>
      <c r="B41" s="74">
        <v>3.456666666666667</v>
      </c>
      <c r="C41" s="74">
        <v>3.49</v>
      </c>
    </row>
    <row r="42" spans="1:3" x14ac:dyDescent="0.3">
      <c r="A42" s="1">
        <v>23696</v>
      </c>
      <c r="B42" s="74">
        <v>3.5766666666666667</v>
      </c>
      <c r="C42" s="74">
        <v>3.456666666666667</v>
      </c>
    </row>
    <row r="43" spans="1:3" x14ac:dyDescent="0.3">
      <c r="A43" s="1">
        <v>23788</v>
      </c>
      <c r="B43" s="74">
        <v>3.9766666666666666</v>
      </c>
      <c r="C43" s="74">
        <v>3.5766666666666667</v>
      </c>
    </row>
    <row r="44" spans="1:3" x14ac:dyDescent="0.3">
      <c r="A44" s="1">
        <v>23877</v>
      </c>
      <c r="B44" s="74">
        <v>4.0799999999999992</v>
      </c>
      <c r="C44" s="74">
        <v>3.9766666666666666</v>
      </c>
    </row>
    <row r="45" spans="1:3" x14ac:dyDescent="0.3">
      <c r="A45" s="1">
        <v>23969</v>
      </c>
      <c r="B45" s="74">
        <v>4.0766666666666671</v>
      </c>
      <c r="C45" s="74">
        <v>4.0799999999999992</v>
      </c>
    </row>
    <row r="46" spans="1:3" x14ac:dyDescent="0.3">
      <c r="A46" s="1">
        <v>24061</v>
      </c>
      <c r="B46" s="74">
        <v>4.166666666666667</v>
      </c>
      <c r="C46" s="74">
        <v>4.0766666666666671</v>
      </c>
    </row>
    <row r="47" spans="1:3" x14ac:dyDescent="0.3">
      <c r="A47" s="1">
        <v>24153</v>
      </c>
      <c r="B47" s="74">
        <v>4.5599999999999996</v>
      </c>
      <c r="C47" s="74">
        <v>4.166666666666667</v>
      </c>
    </row>
    <row r="48" spans="1:3" x14ac:dyDescent="0.3">
      <c r="A48" s="1">
        <v>24242</v>
      </c>
      <c r="B48" s="74">
        <v>4.9133333333333331</v>
      </c>
      <c r="C48" s="74">
        <v>4.5599999999999996</v>
      </c>
    </row>
    <row r="49" spans="1:3" x14ac:dyDescent="0.3">
      <c r="A49" s="1">
        <v>24334</v>
      </c>
      <c r="B49" s="74">
        <v>5.41</v>
      </c>
      <c r="C49" s="74">
        <v>4.9133333333333331</v>
      </c>
    </row>
    <row r="50" spans="1:3" x14ac:dyDescent="0.3">
      <c r="A50" s="1">
        <v>24426</v>
      </c>
      <c r="B50" s="74">
        <v>5.5633333333333326</v>
      </c>
      <c r="C50" s="74">
        <v>5.41</v>
      </c>
    </row>
    <row r="51" spans="1:3" x14ac:dyDescent="0.3">
      <c r="A51" s="1">
        <v>24518</v>
      </c>
      <c r="B51" s="74">
        <v>4.8233333333333341</v>
      </c>
      <c r="C51" s="74">
        <v>5.5633333333333326</v>
      </c>
    </row>
    <row r="52" spans="1:3" x14ac:dyDescent="0.3">
      <c r="A52" s="1">
        <v>24607</v>
      </c>
      <c r="B52" s="74">
        <v>3.99</v>
      </c>
      <c r="C52" s="74">
        <v>4.8233333333333341</v>
      </c>
    </row>
    <row r="53" spans="1:3" x14ac:dyDescent="0.3">
      <c r="A53" s="1">
        <v>24699</v>
      </c>
      <c r="B53" s="74">
        <v>3.8933333333333331</v>
      </c>
      <c r="C53" s="74">
        <v>3.99</v>
      </c>
    </row>
    <row r="54" spans="1:3" x14ac:dyDescent="0.3">
      <c r="A54" s="1">
        <v>24791</v>
      </c>
      <c r="B54" s="74">
        <v>4.1733333333333329</v>
      </c>
      <c r="C54" s="74">
        <v>3.8933333333333331</v>
      </c>
    </row>
    <row r="55" spans="1:3" x14ac:dyDescent="0.3">
      <c r="A55" s="1">
        <v>24883</v>
      </c>
      <c r="B55" s="74">
        <v>4.79</v>
      </c>
      <c r="C55" s="74">
        <v>4.1733333333333329</v>
      </c>
    </row>
    <row r="56" spans="1:3" x14ac:dyDescent="0.3">
      <c r="A56" s="1">
        <v>24973</v>
      </c>
      <c r="B56" s="74">
        <v>5.9833333333333334</v>
      </c>
      <c r="C56" s="74">
        <v>4.79</v>
      </c>
    </row>
    <row r="57" spans="1:3" x14ac:dyDescent="0.3">
      <c r="A57" s="1">
        <v>25065</v>
      </c>
      <c r="B57" s="74">
        <v>5.9466666666666663</v>
      </c>
      <c r="C57" s="74">
        <v>5.9833333333333334</v>
      </c>
    </row>
    <row r="58" spans="1:3" x14ac:dyDescent="0.3">
      <c r="A58" s="1">
        <v>25157</v>
      </c>
      <c r="B58" s="74">
        <v>5.916666666666667</v>
      </c>
      <c r="C58" s="74">
        <v>5.9466666666666663</v>
      </c>
    </row>
    <row r="59" spans="1:3" x14ac:dyDescent="0.3">
      <c r="A59" s="1">
        <v>25249</v>
      </c>
      <c r="B59" s="74">
        <v>6.5666666666666664</v>
      </c>
      <c r="C59" s="74">
        <v>5.916666666666667</v>
      </c>
    </row>
    <row r="60" spans="1:3" x14ac:dyDescent="0.3">
      <c r="A60" s="1">
        <v>25338</v>
      </c>
      <c r="B60" s="74">
        <v>8.3266666666666662</v>
      </c>
      <c r="C60" s="74">
        <v>6.5666666666666664</v>
      </c>
    </row>
    <row r="61" spans="1:3" x14ac:dyDescent="0.3">
      <c r="A61" s="1">
        <v>25430</v>
      </c>
      <c r="B61" s="74">
        <v>8.9833333333333325</v>
      </c>
      <c r="C61" s="74">
        <v>8.3266666666666662</v>
      </c>
    </row>
    <row r="62" spans="1:3" x14ac:dyDescent="0.3">
      <c r="A62" s="1">
        <v>25522</v>
      </c>
      <c r="B62" s="74">
        <v>8.94</v>
      </c>
      <c r="C62" s="74">
        <v>8.9833333333333325</v>
      </c>
    </row>
    <row r="63" spans="1:3" x14ac:dyDescent="0.3">
      <c r="A63" s="1">
        <v>25614</v>
      </c>
      <c r="B63" s="74">
        <v>8.5733333333333324</v>
      </c>
      <c r="C63" s="74">
        <v>8.94</v>
      </c>
    </row>
    <row r="64" spans="1:3" x14ac:dyDescent="0.3">
      <c r="A64" s="1">
        <v>25703</v>
      </c>
      <c r="B64" s="74">
        <v>7.8866666666666667</v>
      </c>
      <c r="C64" s="74">
        <v>8.5733333333333324</v>
      </c>
    </row>
    <row r="65" spans="1:3" x14ac:dyDescent="0.3">
      <c r="A65" s="1">
        <v>25795</v>
      </c>
      <c r="B65" s="74">
        <v>6.706666666666667</v>
      </c>
      <c r="C65" s="74">
        <v>7.8866666666666667</v>
      </c>
    </row>
    <row r="66" spans="1:3" x14ac:dyDescent="0.3">
      <c r="A66" s="1">
        <v>25887</v>
      </c>
      <c r="B66" s="74">
        <v>5.5666666666666673</v>
      </c>
      <c r="C66" s="74">
        <v>6.706666666666667</v>
      </c>
    </row>
    <row r="67" spans="1:3" x14ac:dyDescent="0.3">
      <c r="A67" s="1">
        <v>25979</v>
      </c>
      <c r="B67" s="74">
        <v>3.8566666666666669</v>
      </c>
      <c r="C67" s="74">
        <v>5.5666666666666673</v>
      </c>
    </row>
    <row r="68" spans="1:3" x14ac:dyDescent="0.3">
      <c r="A68" s="1">
        <v>26068</v>
      </c>
      <c r="B68" s="74">
        <v>4.5666666666666664</v>
      </c>
      <c r="C68" s="74">
        <v>3.8566666666666669</v>
      </c>
    </row>
    <row r="69" spans="1:3" x14ac:dyDescent="0.3">
      <c r="A69" s="1">
        <v>26160</v>
      </c>
      <c r="B69" s="74">
        <v>5.4766666666666666</v>
      </c>
      <c r="C69" s="74">
        <v>4.5666666666666664</v>
      </c>
    </row>
    <row r="70" spans="1:3" x14ac:dyDescent="0.3">
      <c r="A70" s="1">
        <v>26252</v>
      </c>
      <c r="B70" s="74">
        <v>4.75</v>
      </c>
      <c r="C70" s="74">
        <v>5.4766666666666666</v>
      </c>
    </row>
    <row r="71" spans="1:3" x14ac:dyDescent="0.3">
      <c r="A71" s="1">
        <v>26344</v>
      </c>
      <c r="B71" s="74">
        <v>3.5466666666666669</v>
      </c>
      <c r="C71" s="74">
        <v>4.75</v>
      </c>
    </row>
    <row r="72" spans="1:3" x14ac:dyDescent="0.3">
      <c r="A72" s="1">
        <v>26434</v>
      </c>
      <c r="B72" s="74">
        <v>4.3</v>
      </c>
      <c r="C72" s="74">
        <v>3.5466666666666669</v>
      </c>
    </row>
    <row r="73" spans="1:3" x14ac:dyDescent="0.3">
      <c r="A73" s="1">
        <v>26526</v>
      </c>
      <c r="B73" s="74">
        <v>4.7433333333333332</v>
      </c>
      <c r="C73" s="74">
        <v>4.3</v>
      </c>
    </row>
    <row r="74" spans="1:3" x14ac:dyDescent="0.3">
      <c r="A74" s="1">
        <v>26618</v>
      </c>
      <c r="B74" s="74">
        <v>5.1466666666666665</v>
      </c>
      <c r="C74" s="74">
        <v>4.7433333333333332</v>
      </c>
    </row>
    <row r="75" spans="1:3" x14ac:dyDescent="0.3">
      <c r="A75" s="1">
        <v>26710</v>
      </c>
      <c r="B75" s="74">
        <v>6.5366666666666662</v>
      </c>
      <c r="C75" s="74">
        <v>5.1466666666666665</v>
      </c>
    </row>
    <row r="76" spans="1:3" x14ac:dyDescent="0.3">
      <c r="A76" s="1">
        <v>26799</v>
      </c>
      <c r="B76" s="74">
        <v>7.8166666666666673</v>
      </c>
      <c r="C76" s="74">
        <v>6.5366666666666662</v>
      </c>
    </row>
    <row r="77" spans="1:3" x14ac:dyDescent="0.3">
      <c r="A77" s="1">
        <v>26891</v>
      </c>
      <c r="B77" s="74">
        <v>10.56</v>
      </c>
      <c r="C77" s="74">
        <v>7.8166666666666673</v>
      </c>
    </row>
    <row r="78" spans="1:3" x14ac:dyDescent="0.3">
      <c r="A78" s="1">
        <v>26983</v>
      </c>
      <c r="B78" s="74">
        <v>9.9966666666666661</v>
      </c>
      <c r="C78" s="74">
        <v>10.56</v>
      </c>
    </row>
    <row r="79" spans="1:3" x14ac:dyDescent="0.3">
      <c r="A79" s="1">
        <v>27075</v>
      </c>
      <c r="B79" s="74">
        <v>9.3233333333333324</v>
      </c>
      <c r="C79" s="74">
        <v>9.9966666666666661</v>
      </c>
    </row>
    <row r="80" spans="1:3" x14ac:dyDescent="0.3">
      <c r="A80" s="1">
        <v>27164</v>
      </c>
      <c r="B80" s="74">
        <v>11.25</v>
      </c>
      <c r="C80" s="74">
        <v>9.3233333333333324</v>
      </c>
    </row>
    <row r="81" spans="1:3" x14ac:dyDescent="0.3">
      <c r="A81" s="1">
        <v>27256</v>
      </c>
      <c r="B81" s="74">
        <v>12.089999999999998</v>
      </c>
      <c r="C81" s="74">
        <v>11.25</v>
      </c>
    </row>
    <row r="82" spans="1:3" x14ac:dyDescent="0.3">
      <c r="A82" s="1">
        <v>27348</v>
      </c>
      <c r="B82" s="74">
        <v>9.3466666666666658</v>
      </c>
      <c r="C82" s="74">
        <v>12.089999999999998</v>
      </c>
    </row>
    <row r="83" spans="1:3" x14ac:dyDescent="0.3">
      <c r="A83" s="1">
        <v>27440</v>
      </c>
      <c r="B83" s="74">
        <v>6.3033333333333337</v>
      </c>
      <c r="C83" s="74">
        <v>9.3466666666666658</v>
      </c>
    </row>
    <row r="84" spans="1:3" x14ac:dyDescent="0.3">
      <c r="A84" s="1">
        <v>27529</v>
      </c>
      <c r="B84" s="74">
        <v>5.4200000000000008</v>
      </c>
      <c r="C84" s="74">
        <v>6.3033333333333337</v>
      </c>
    </row>
    <row r="85" spans="1:3" x14ac:dyDescent="0.3">
      <c r="A85" s="1">
        <v>27621</v>
      </c>
      <c r="B85" s="74">
        <v>6.1599999999999993</v>
      </c>
      <c r="C85" s="74">
        <v>5.4200000000000008</v>
      </c>
    </row>
    <row r="86" spans="1:3" x14ac:dyDescent="0.3">
      <c r="A86" s="1">
        <v>27713</v>
      </c>
      <c r="B86" s="74">
        <v>5.4133333333333331</v>
      </c>
      <c r="C86" s="74">
        <v>6.1599999999999993</v>
      </c>
    </row>
    <row r="87" spans="1:3" x14ac:dyDescent="0.3">
      <c r="A87" s="1">
        <v>27805</v>
      </c>
      <c r="B87" s="74">
        <v>4.8266666666666671</v>
      </c>
      <c r="C87" s="74">
        <v>5.4133333333333331</v>
      </c>
    </row>
    <row r="88" spans="1:3" x14ac:dyDescent="0.3">
      <c r="A88" s="1">
        <v>27895</v>
      </c>
      <c r="B88" s="74">
        <v>5.1966666666666663</v>
      </c>
      <c r="C88" s="74">
        <v>4.8266666666666671</v>
      </c>
    </row>
    <row r="89" spans="1:3" x14ac:dyDescent="0.3">
      <c r="A89" s="1">
        <v>27987</v>
      </c>
      <c r="B89" s="74">
        <v>5.2833333333333332</v>
      </c>
      <c r="C89" s="74">
        <v>5.1966666666666663</v>
      </c>
    </row>
    <row r="90" spans="1:3" x14ac:dyDescent="0.3">
      <c r="A90" s="1">
        <v>28079</v>
      </c>
      <c r="B90" s="74">
        <v>4.8733333333333331</v>
      </c>
      <c r="C90" s="74">
        <v>5.2833333333333332</v>
      </c>
    </row>
    <row r="91" spans="1:3" x14ac:dyDescent="0.3">
      <c r="A91" s="1">
        <v>28171</v>
      </c>
      <c r="B91" s="74">
        <v>4.66</v>
      </c>
      <c r="C91" s="74">
        <v>4.8733333333333331</v>
      </c>
    </row>
    <row r="92" spans="1:3" x14ac:dyDescent="0.3">
      <c r="A92" s="1">
        <v>28260</v>
      </c>
      <c r="B92" s="74">
        <v>5.1566666666666663</v>
      </c>
      <c r="C92" s="74">
        <v>4.66</v>
      </c>
    </row>
    <row r="93" spans="1:3" x14ac:dyDescent="0.3">
      <c r="A93" s="1">
        <v>28352</v>
      </c>
      <c r="B93" s="74">
        <v>5.82</v>
      </c>
      <c r="C93" s="74">
        <v>5.1566666666666663</v>
      </c>
    </row>
    <row r="94" spans="1:3" x14ac:dyDescent="0.3">
      <c r="A94" s="1">
        <v>28444</v>
      </c>
      <c r="B94" s="74">
        <v>6.5133333333333328</v>
      </c>
      <c r="C94" s="74">
        <v>5.82</v>
      </c>
    </row>
    <row r="95" spans="1:3" x14ac:dyDescent="0.3">
      <c r="A95" s="1">
        <v>28536</v>
      </c>
      <c r="B95" s="74">
        <v>6.7566666666666668</v>
      </c>
      <c r="C95" s="74">
        <v>6.5133333333333328</v>
      </c>
    </row>
    <row r="96" spans="1:3" x14ac:dyDescent="0.3">
      <c r="A96" s="1">
        <v>28625</v>
      </c>
      <c r="B96" s="74">
        <v>7.2833333333333341</v>
      </c>
      <c r="C96" s="74">
        <v>6.7566666666666668</v>
      </c>
    </row>
    <row r="97" spans="1:3" x14ac:dyDescent="0.3">
      <c r="A97" s="1">
        <v>28717</v>
      </c>
      <c r="B97" s="74">
        <v>8.1</v>
      </c>
      <c r="C97" s="74">
        <v>7.2833333333333341</v>
      </c>
    </row>
    <row r="98" spans="1:3" x14ac:dyDescent="0.3">
      <c r="A98" s="1">
        <v>28809</v>
      </c>
      <c r="B98" s="74">
        <v>9.5833333333333339</v>
      </c>
      <c r="C98" s="74">
        <v>8.1</v>
      </c>
    </row>
    <row r="99" spans="1:3" x14ac:dyDescent="0.3">
      <c r="A99" s="1">
        <v>28901</v>
      </c>
      <c r="B99" s="74">
        <v>10.073333333333334</v>
      </c>
      <c r="C99" s="74">
        <v>9.5833333333333339</v>
      </c>
    </row>
    <row r="100" spans="1:3" x14ac:dyDescent="0.3">
      <c r="A100" s="1">
        <v>28990</v>
      </c>
      <c r="B100" s="74">
        <v>10.18</v>
      </c>
      <c r="C100" s="74">
        <v>10.073333333333334</v>
      </c>
    </row>
    <row r="101" spans="1:3" x14ac:dyDescent="0.3">
      <c r="A101" s="1">
        <v>29082</v>
      </c>
      <c r="B101" s="74">
        <v>10.946666666666667</v>
      </c>
      <c r="C101" s="74">
        <v>10.18</v>
      </c>
    </row>
    <row r="102" spans="1:3" x14ac:dyDescent="0.3">
      <c r="A102" s="1">
        <v>29174</v>
      </c>
      <c r="B102" s="74">
        <v>13.576666666666666</v>
      </c>
      <c r="C102" s="74">
        <v>10.946666666666667</v>
      </c>
    </row>
    <row r="103" spans="1:3" x14ac:dyDescent="0.3">
      <c r="A103" s="1">
        <v>29266</v>
      </c>
      <c r="B103" s="74">
        <v>15.046666666666667</v>
      </c>
      <c r="C103" s="74">
        <v>13.576666666666666</v>
      </c>
    </row>
    <row r="104" spans="1:3" x14ac:dyDescent="0.3">
      <c r="A104" s="1">
        <v>29356</v>
      </c>
      <c r="B104" s="74">
        <v>12.686666666666667</v>
      </c>
      <c r="C104" s="74">
        <v>15.046666666666667</v>
      </c>
    </row>
    <row r="105" spans="1:3" x14ac:dyDescent="0.3">
      <c r="A105" s="1">
        <v>29448</v>
      </c>
      <c r="B105" s="74">
        <v>9.836666666666666</v>
      </c>
      <c r="C105" s="74">
        <v>12.686666666666667</v>
      </c>
    </row>
    <row r="106" spans="1:3" x14ac:dyDescent="0.3">
      <c r="A106" s="1">
        <v>29540</v>
      </c>
      <c r="B106" s="74">
        <v>15.853333333333333</v>
      </c>
      <c r="C106" s="74">
        <v>9.836666666666666</v>
      </c>
    </row>
    <row r="107" spans="1:3" x14ac:dyDescent="0.3">
      <c r="A107" s="1">
        <v>29632</v>
      </c>
      <c r="B107" s="74">
        <v>16.569999999999997</v>
      </c>
      <c r="C107" s="74">
        <v>15.853333333333333</v>
      </c>
    </row>
    <row r="108" spans="1:3" x14ac:dyDescent="0.3">
      <c r="A108" s="1">
        <v>29721</v>
      </c>
      <c r="B108" s="74">
        <v>17.78</v>
      </c>
      <c r="C108" s="74">
        <v>16.569999999999997</v>
      </c>
    </row>
    <row r="109" spans="1:3" x14ac:dyDescent="0.3">
      <c r="A109" s="1">
        <v>29813</v>
      </c>
      <c r="B109" s="74">
        <v>17.576666666666664</v>
      </c>
      <c r="C109" s="74">
        <v>17.78</v>
      </c>
    </row>
    <row r="110" spans="1:3" x14ac:dyDescent="0.3">
      <c r="A110" s="1">
        <v>29905</v>
      </c>
      <c r="B110" s="74">
        <v>13.586666666666666</v>
      </c>
      <c r="C110" s="74">
        <v>17.576666666666664</v>
      </c>
    </row>
    <row r="111" spans="1:3" x14ac:dyDescent="0.3">
      <c r="A111" s="1">
        <v>29997</v>
      </c>
      <c r="B111" s="74">
        <v>14.226666666666667</v>
      </c>
      <c r="C111" s="74">
        <v>13.586666666666666</v>
      </c>
    </row>
    <row r="112" spans="1:3" x14ac:dyDescent="0.3">
      <c r="A112" s="1">
        <v>30086</v>
      </c>
      <c r="B112" s="74">
        <v>14.513333333333334</v>
      </c>
      <c r="C112" s="74">
        <v>14.226666666666667</v>
      </c>
    </row>
    <row r="113" spans="1:3" x14ac:dyDescent="0.3">
      <c r="A113" s="1">
        <v>30178</v>
      </c>
      <c r="B113" s="74">
        <v>11.006666666666668</v>
      </c>
      <c r="C113" s="74">
        <v>14.513333333333334</v>
      </c>
    </row>
    <row r="114" spans="1:3" x14ac:dyDescent="0.3">
      <c r="A114" s="1">
        <v>30270</v>
      </c>
      <c r="B114" s="74">
        <v>9.2866666666666671</v>
      </c>
      <c r="C114" s="74">
        <v>11.006666666666668</v>
      </c>
    </row>
    <row r="115" spans="1:3" x14ac:dyDescent="0.3">
      <c r="A115" s="1">
        <v>30362</v>
      </c>
      <c r="B115" s="74">
        <v>8.6533333333333324</v>
      </c>
      <c r="C115" s="74">
        <v>9.2866666666666671</v>
      </c>
    </row>
    <row r="116" spans="1:3" x14ac:dyDescent="0.3">
      <c r="A116" s="1">
        <v>30451</v>
      </c>
      <c r="B116" s="74">
        <v>8.8033333333333328</v>
      </c>
      <c r="C116" s="74">
        <v>8.6533333333333324</v>
      </c>
    </row>
    <row r="117" spans="1:3" x14ac:dyDescent="0.3">
      <c r="A117" s="1">
        <v>30543</v>
      </c>
      <c r="B117" s="74">
        <v>9.4599999999999991</v>
      </c>
      <c r="C117" s="74">
        <v>8.8033333333333328</v>
      </c>
    </row>
    <row r="118" spans="1:3" x14ac:dyDescent="0.3">
      <c r="A118" s="1">
        <v>30635</v>
      </c>
      <c r="B118" s="74">
        <v>9.43</v>
      </c>
      <c r="C118" s="74">
        <v>9.4599999999999991</v>
      </c>
    </row>
    <row r="119" spans="1:3" x14ac:dyDescent="0.3">
      <c r="A119" s="1">
        <v>30727</v>
      </c>
      <c r="B119" s="74">
        <v>9.6866666666666656</v>
      </c>
      <c r="C119" s="74">
        <v>9.43</v>
      </c>
    </row>
    <row r="120" spans="1:3" x14ac:dyDescent="0.3">
      <c r="A120" s="1">
        <v>30817</v>
      </c>
      <c r="B120" s="74">
        <v>10.556666666666667</v>
      </c>
      <c r="C120" s="74">
        <v>9.6866666666666656</v>
      </c>
    </row>
    <row r="121" spans="1:3" x14ac:dyDescent="0.3">
      <c r="A121" s="1">
        <v>30909</v>
      </c>
      <c r="B121" s="74">
        <v>11.39</v>
      </c>
      <c r="C121" s="74">
        <v>10.556666666666667</v>
      </c>
    </row>
    <row r="122" spans="1:3" x14ac:dyDescent="0.3">
      <c r="A122" s="1">
        <v>31001</v>
      </c>
      <c r="B122" s="74">
        <v>9.2666666666666675</v>
      </c>
      <c r="C122" s="74">
        <v>11.39</v>
      </c>
    </row>
    <row r="123" spans="1:3" x14ac:dyDescent="0.3">
      <c r="A123" s="1">
        <v>31093</v>
      </c>
      <c r="B123" s="74">
        <v>8.4766666666666666</v>
      </c>
      <c r="C123" s="74">
        <v>9.2666666666666675</v>
      </c>
    </row>
    <row r="124" spans="1:3" x14ac:dyDescent="0.3">
      <c r="A124" s="1">
        <v>31182</v>
      </c>
      <c r="B124" s="74">
        <v>7.9233333333333329</v>
      </c>
      <c r="C124" s="74">
        <v>8.4766666666666666</v>
      </c>
    </row>
    <row r="125" spans="1:3" x14ac:dyDescent="0.3">
      <c r="A125" s="1">
        <v>31274</v>
      </c>
      <c r="B125" s="74">
        <v>7.9000000000000012</v>
      </c>
      <c r="C125" s="74">
        <v>7.9233333333333329</v>
      </c>
    </row>
    <row r="126" spans="1:3" x14ac:dyDescent="0.3">
      <c r="A126" s="1">
        <v>31366</v>
      </c>
      <c r="B126" s="74">
        <v>8.1033333333333335</v>
      </c>
      <c r="C126" s="74">
        <v>7.9000000000000012</v>
      </c>
    </row>
    <row r="127" spans="1:3" x14ac:dyDescent="0.3">
      <c r="A127" s="1">
        <v>31458</v>
      </c>
      <c r="B127" s="74">
        <v>7.8266666666666671</v>
      </c>
      <c r="C127" s="74">
        <v>8.1033333333333335</v>
      </c>
    </row>
    <row r="128" spans="1:3" x14ac:dyDescent="0.3">
      <c r="A128" s="1">
        <v>31547</v>
      </c>
      <c r="B128" s="74">
        <v>6.919999999999999</v>
      </c>
      <c r="C128" s="74">
        <v>7.8266666666666671</v>
      </c>
    </row>
    <row r="129" spans="1:3" x14ac:dyDescent="0.3">
      <c r="A129" s="1">
        <v>31639</v>
      </c>
      <c r="B129" s="74">
        <v>6.206666666666667</v>
      </c>
      <c r="C129" s="74">
        <v>6.919999999999999</v>
      </c>
    </row>
    <row r="130" spans="1:3" x14ac:dyDescent="0.3">
      <c r="A130" s="1">
        <v>31731</v>
      </c>
      <c r="B130" s="74">
        <v>6.2666666666666666</v>
      </c>
      <c r="C130" s="74">
        <v>6.206666666666667</v>
      </c>
    </row>
    <row r="131" spans="1:3" x14ac:dyDescent="0.3">
      <c r="A131" s="1">
        <v>31823</v>
      </c>
      <c r="B131" s="74">
        <v>6.22</v>
      </c>
      <c r="C131" s="74">
        <v>6.2666666666666666</v>
      </c>
    </row>
    <row r="132" spans="1:3" x14ac:dyDescent="0.3">
      <c r="A132" s="1">
        <v>31912</v>
      </c>
      <c r="B132" s="74">
        <v>6.6499999999999995</v>
      </c>
      <c r="C132" s="74">
        <v>6.22</v>
      </c>
    </row>
    <row r="133" spans="1:3" x14ac:dyDescent="0.3">
      <c r="A133" s="1">
        <v>32004</v>
      </c>
      <c r="B133" s="74">
        <v>6.8433333333333337</v>
      </c>
      <c r="C133" s="74">
        <v>6.6499999999999995</v>
      </c>
    </row>
    <row r="134" spans="1:3" x14ac:dyDescent="0.3">
      <c r="A134" s="1">
        <v>32096</v>
      </c>
      <c r="B134" s="74">
        <v>6.916666666666667</v>
      </c>
      <c r="C134" s="74">
        <v>6.8433333333333337</v>
      </c>
    </row>
    <row r="135" spans="1:3" x14ac:dyDescent="0.3">
      <c r="A135" s="1">
        <v>32188</v>
      </c>
      <c r="B135" s="74">
        <v>6.663333333333334</v>
      </c>
      <c r="C135" s="74">
        <v>6.916666666666667</v>
      </c>
    </row>
    <row r="136" spans="1:3" x14ac:dyDescent="0.3">
      <c r="A136" s="1">
        <v>32278</v>
      </c>
      <c r="B136" s="74">
        <v>7.1566666666666663</v>
      </c>
      <c r="C136" s="74">
        <v>6.663333333333334</v>
      </c>
    </row>
    <row r="137" spans="1:3" x14ac:dyDescent="0.3">
      <c r="A137" s="1">
        <v>32370</v>
      </c>
      <c r="B137" s="74">
        <v>7.9833333333333334</v>
      </c>
      <c r="C137" s="74">
        <v>7.1566666666666663</v>
      </c>
    </row>
    <row r="138" spans="1:3" x14ac:dyDescent="0.3">
      <c r="A138" s="1">
        <v>32462</v>
      </c>
      <c r="B138" s="74">
        <v>8.4699999999999989</v>
      </c>
      <c r="C138" s="74">
        <v>7.9833333333333334</v>
      </c>
    </row>
    <row r="139" spans="1:3" x14ac:dyDescent="0.3">
      <c r="A139" s="1">
        <v>32554</v>
      </c>
      <c r="B139" s="74">
        <v>9.4433333333333334</v>
      </c>
      <c r="C139" s="74">
        <v>8.4699999999999989</v>
      </c>
    </row>
    <row r="140" spans="1:3" x14ac:dyDescent="0.3">
      <c r="A140" s="1">
        <v>32643</v>
      </c>
      <c r="B140" s="74">
        <v>9.7266666666666666</v>
      </c>
      <c r="C140" s="74">
        <v>9.4433333333333334</v>
      </c>
    </row>
    <row r="141" spans="1:3" x14ac:dyDescent="0.3">
      <c r="A141" s="1">
        <v>32735</v>
      </c>
      <c r="B141" s="74">
        <v>9.0833333333333339</v>
      </c>
      <c r="C141" s="74">
        <v>9.7266666666666666</v>
      </c>
    </row>
    <row r="142" spans="1:3" x14ac:dyDescent="0.3">
      <c r="A142" s="1">
        <v>32827</v>
      </c>
      <c r="B142" s="74">
        <v>8.6133333333333333</v>
      </c>
      <c r="C142" s="74">
        <v>9.0833333333333339</v>
      </c>
    </row>
    <row r="143" spans="1:3" x14ac:dyDescent="0.3">
      <c r="A143" s="1">
        <v>32919</v>
      </c>
      <c r="B143" s="74">
        <v>8.25</v>
      </c>
      <c r="C143" s="74">
        <v>8.6133333333333333</v>
      </c>
    </row>
    <row r="144" spans="1:3" x14ac:dyDescent="0.3">
      <c r="A144" s="1">
        <v>33008</v>
      </c>
      <c r="B144" s="74">
        <v>8.2433333333333323</v>
      </c>
      <c r="C144" s="74">
        <v>8.25</v>
      </c>
    </row>
    <row r="145" spans="1:3" x14ac:dyDescent="0.3">
      <c r="A145" s="1">
        <v>33100</v>
      </c>
      <c r="B145" s="74">
        <v>8.16</v>
      </c>
      <c r="C145" s="74">
        <v>8.2433333333333323</v>
      </c>
    </row>
    <row r="146" spans="1:3" x14ac:dyDescent="0.3">
      <c r="A146" s="1">
        <v>33192</v>
      </c>
      <c r="B146" s="74">
        <v>7.7433333333333323</v>
      </c>
      <c r="C146" s="74">
        <v>8.16</v>
      </c>
    </row>
    <row r="147" spans="1:3" x14ac:dyDescent="0.3">
      <c r="A147" s="1">
        <v>33284</v>
      </c>
      <c r="B147" s="74">
        <v>6.4266666666666667</v>
      </c>
      <c r="C147" s="74">
        <v>7.7433333333333323</v>
      </c>
    </row>
    <row r="148" spans="1:3" x14ac:dyDescent="0.3">
      <c r="A148" s="1">
        <v>33373</v>
      </c>
      <c r="B148" s="74">
        <v>5.8633333333333342</v>
      </c>
      <c r="C148" s="74">
        <v>6.4266666666666667</v>
      </c>
    </row>
    <row r="149" spans="1:3" x14ac:dyDescent="0.3">
      <c r="A149" s="1">
        <v>33465</v>
      </c>
      <c r="B149" s="74">
        <v>5.6433333333333335</v>
      </c>
      <c r="C149" s="74">
        <v>5.8633333333333342</v>
      </c>
    </row>
    <row r="150" spans="1:3" x14ac:dyDescent="0.3">
      <c r="A150" s="1">
        <v>33557</v>
      </c>
      <c r="B150" s="74">
        <v>4.8166666666666664</v>
      </c>
      <c r="C150" s="74">
        <v>5.6433333333333335</v>
      </c>
    </row>
    <row r="151" spans="1:3" x14ac:dyDescent="0.3">
      <c r="A151" s="1">
        <v>33649</v>
      </c>
      <c r="B151" s="74">
        <v>4.0233333333333334</v>
      </c>
      <c r="C151" s="74">
        <v>4.8166666666666664</v>
      </c>
    </row>
    <row r="152" spans="1:3" x14ac:dyDescent="0.3">
      <c r="A152" s="1">
        <v>33739</v>
      </c>
      <c r="B152" s="74">
        <v>3.7699999999999996</v>
      </c>
      <c r="C152" s="74">
        <v>4.0233333333333334</v>
      </c>
    </row>
    <row r="153" spans="1:3" x14ac:dyDescent="0.3">
      <c r="A153" s="1">
        <v>33831</v>
      </c>
      <c r="B153" s="74">
        <v>3.2566666666666664</v>
      </c>
      <c r="C153" s="74">
        <v>3.7699999999999996</v>
      </c>
    </row>
    <row r="154" spans="1:3" x14ac:dyDescent="0.3">
      <c r="A154" s="1">
        <v>33923</v>
      </c>
      <c r="B154" s="74">
        <v>3.0366666666666666</v>
      </c>
      <c r="C154" s="74">
        <v>3.2566666666666664</v>
      </c>
    </row>
    <row r="155" spans="1:3" x14ac:dyDescent="0.3">
      <c r="A155" s="1">
        <v>34015</v>
      </c>
      <c r="B155" s="74">
        <v>3.0399999999999996</v>
      </c>
      <c r="C155" s="74">
        <v>3.0366666666666666</v>
      </c>
    </row>
    <row r="156" spans="1:3" x14ac:dyDescent="0.3">
      <c r="A156" s="1">
        <v>34104</v>
      </c>
      <c r="B156" s="74">
        <v>3</v>
      </c>
      <c r="C156" s="74">
        <v>3.0399999999999996</v>
      </c>
    </row>
    <row r="157" spans="1:3" x14ac:dyDescent="0.3">
      <c r="A157" s="1">
        <v>34196</v>
      </c>
      <c r="B157" s="74">
        <v>3.06</v>
      </c>
      <c r="C157" s="74">
        <v>3</v>
      </c>
    </row>
    <row r="158" spans="1:3" x14ac:dyDescent="0.3">
      <c r="A158" s="1">
        <v>34288</v>
      </c>
      <c r="B158" s="74">
        <v>2.9899999999999998</v>
      </c>
      <c r="C158" s="74">
        <v>3.06</v>
      </c>
    </row>
    <row r="159" spans="1:3" x14ac:dyDescent="0.3">
      <c r="A159" s="1">
        <v>34380</v>
      </c>
      <c r="B159" s="74">
        <v>3.2133333333333334</v>
      </c>
      <c r="C159" s="74">
        <v>2.9899999999999998</v>
      </c>
    </row>
    <row r="160" spans="1:3" x14ac:dyDescent="0.3">
      <c r="A160" s="1">
        <v>34469</v>
      </c>
      <c r="B160" s="74">
        <v>3.94</v>
      </c>
      <c r="C160" s="74">
        <v>3.2133333333333334</v>
      </c>
    </row>
    <row r="161" spans="1:3" x14ac:dyDescent="0.3">
      <c r="A161" s="1">
        <v>34561</v>
      </c>
      <c r="B161" s="74">
        <v>4.4866666666666672</v>
      </c>
      <c r="C161" s="74">
        <v>3.94</v>
      </c>
    </row>
    <row r="162" spans="1:3" x14ac:dyDescent="0.3">
      <c r="A162" s="1">
        <v>34653</v>
      </c>
      <c r="B162" s="74">
        <v>5.166666666666667</v>
      </c>
      <c r="C162" s="74">
        <v>4.4866666666666672</v>
      </c>
    </row>
    <row r="163" spans="1:3" x14ac:dyDescent="0.3">
      <c r="A163" s="1">
        <v>34745</v>
      </c>
      <c r="B163" s="74">
        <v>5.81</v>
      </c>
      <c r="C163" s="74">
        <v>5.166666666666667</v>
      </c>
    </row>
    <row r="164" spans="1:3" x14ac:dyDescent="0.3">
      <c r="A164" s="1">
        <v>34834</v>
      </c>
      <c r="B164" s="74">
        <v>6.02</v>
      </c>
      <c r="C164" s="74">
        <v>5.81</v>
      </c>
    </row>
    <row r="165" spans="1:3" x14ac:dyDescent="0.3">
      <c r="A165" s="1">
        <v>34926</v>
      </c>
      <c r="B165" s="74">
        <v>5.7966666666666669</v>
      </c>
      <c r="C165" s="74">
        <v>6.02</v>
      </c>
    </row>
    <row r="166" spans="1:3" x14ac:dyDescent="0.3">
      <c r="A166" s="1">
        <v>35018</v>
      </c>
      <c r="B166" s="74">
        <v>5.7199999999999989</v>
      </c>
      <c r="C166" s="74">
        <v>5.7966666666666669</v>
      </c>
    </row>
    <row r="167" spans="1:3" x14ac:dyDescent="0.3">
      <c r="A167" s="1">
        <v>35110</v>
      </c>
      <c r="B167" s="74">
        <v>5.3633333333333333</v>
      </c>
      <c r="C167" s="74">
        <v>5.7199999999999989</v>
      </c>
    </row>
    <row r="168" spans="1:3" x14ac:dyDescent="0.3">
      <c r="A168" s="1">
        <v>35200</v>
      </c>
      <c r="B168" s="74">
        <v>5.2433333333333332</v>
      </c>
      <c r="C168" s="74">
        <v>5.3633333333333333</v>
      </c>
    </row>
    <row r="169" spans="1:3" x14ac:dyDescent="0.3">
      <c r="A169" s="1">
        <v>35292</v>
      </c>
      <c r="B169" s="74">
        <v>5.3066666666666675</v>
      </c>
      <c r="C169" s="74">
        <v>5.2433333333333332</v>
      </c>
    </row>
    <row r="170" spans="1:3" x14ac:dyDescent="0.3">
      <c r="A170" s="1">
        <v>35384</v>
      </c>
      <c r="B170" s="74">
        <v>5.28</v>
      </c>
      <c r="C170" s="74">
        <v>5.3066666666666675</v>
      </c>
    </row>
    <row r="171" spans="1:3" x14ac:dyDescent="0.3">
      <c r="A171" s="1">
        <v>35476</v>
      </c>
      <c r="B171" s="74">
        <v>5.2766666666666673</v>
      </c>
      <c r="C171" s="74">
        <v>5.28</v>
      </c>
    </row>
    <row r="172" spans="1:3" x14ac:dyDescent="0.3">
      <c r="A172" s="1">
        <v>35565</v>
      </c>
      <c r="B172" s="74">
        <v>5.5233333333333334</v>
      </c>
      <c r="C172" s="74">
        <v>5.2766666666666673</v>
      </c>
    </row>
    <row r="173" spans="1:3" x14ac:dyDescent="0.3">
      <c r="A173" s="1">
        <v>35657</v>
      </c>
      <c r="B173" s="74">
        <v>5.5333333333333323</v>
      </c>
      <c r="C173" s="74">
        <v>5.5233333333333334</v>
      </c>
    </row>
    <row r="174" spans="1:3" x14ac:dyDescent="0.3">
      <c r="A174" s="1">
        <v>35749</v>
      </c>
      <c r="B174" s="74">
        <v>5.5066666666666668</v>
      </c>
      <c r="C174" s="74">
        <v>5.5333333333333323</v>
      </c>
    </row>
    <row r="175" spans="1:3" x14ac:dyDescent="0.3">
      <c r="A175" s="1">
        <v>35841</v>
      </c>
      <c r="B175" s="74">
        <v>5.5200000000000005</v>
      </c>
      <c r="C175" s="74">
        <v>5.5066666666666668</v>
      </c>
    </row>
    <row r="176" spans="1:3" x14ac:dyDescent="0.3">
      <c r="A176" s="1">
        <v>35930</v>
      </c>
      <c r="B176" s="74">
        <v>5.5</v>
      </c>
      <c r="C176" s="74">
        <v>5.5200000000000005</v>
      </c>
    </row>
    <row r="177" spans="1:3" x14ac:dyDescent="0.3">
      <c r="A177" s="1">
        <v>36022</v>
      </c>
      <c r="B177" s="74">
        <v>5.5333333333333341</v>
      </c>
      <c r="C177" s="74">
        <v>5.5</v>
      </c>
    </row>
    <row r="178" spans="1:3" x14ac:dyDescent="0.3">
      <c r="A178" s="1">
        <v>36114</v>
      </c>
      <c r="B178" s="74">
        <v>4.8600000000000003</v>
      </c>
      <c r="C178" s="74">
        <v>5.5333333333333341</v>
      </c>
    </row>
    <row r="179" spans="1:3" x14ac:dyDescent="0.3">
      <c r="A179" s="1">
        <v>36206</v>
      </c>
      <c r="B179" s="74">
        <v>4.7333333333333334</v>
      </c>
      <c r="C179" s="74">
        <v>4.8600000000000003</v>
      </c>
    </row>
    <row r="180" spans="1:3" x14ac:dyDescent="0.3">
      <c r="A180" s="1">
        <v>36295</v>
      </c>
      <c r="B180" s="74">
        <v>4.746666666666667</v>
      </c>
      <c r="C180" s="74">
        <v>4.7333333333333334</v>
      </c>
    </row>
    <row r="181" spans="1:3" x14ac:dyDescent="0.3">
      <c r="A181" s="1">
        <v>36387</v>
      </c>
      <c r="B181" s="74">
        <v>5.0933333333333337</v>
      </c>
      <c r="C181" s="74">
        <v>4.746666666666667</v>
      </c>
    </row>
    <row r="182" spans="1:3" x14ac:dyDescent="0.3">
      <c r="A182" s="1">
        <v>36479</v>
      </c>
      <c r="B182" s="74">
        <v>5.3066666666666675</v>
      </c>
      <c r="C182" s="74">
        <v>5.0933333333333337</v>
      </c>
    </row>
    <row r="183" spans="1:3" x14ac:dyDescent="0.3">
      <c r="A183" s="1">
        <v>36571</v>
      </c>
      <c r="B183" s="74">
        <v>5.6766666666666667</v>
      </c>
      <c r="C183" s="74">
        <v>5.3066666666666675</v>
      </c>
    </row>
    <row r="184" spans="1:3" x14ac:dyDescent="0.3">
      <c r="A184" s="1">
        <v>36661</v>
      </c>
      <c r="B184" s="74">
        <v>6.2733333333333334</v>
      </c>
      <c r="C184" s="74">
        <v>5.6766666666666667</v>
      </c>
    </row>
    <row r="185" spans="1:3" x14ac:dyDescent="0.3">
      <c r="A185" s="1">
        <v>36753</v>
      </c>
      <c r="B185" s="74">
        <v>6.52</v>
      </c>
      <c r="C185" s="74">
        <v>6.2733333333333334</v>
      </c>
    </row>
    <row r="186" spans="1:3" x14ac:dyDescent="0.3">
      <c r="A186" s="1">
        <v>36845</v>
      </c>
      <c r="B186" s="74">
        <v>6.4733333333333336</v>
      </c>
      <c r="C186" s="74">
        <v>6.52</v>
      </c>
    </row>
    <row r="187" spans="1:3" x14ac:dyDescent="0.3">
      <c r="A187" s="1">
        <v>36937</v>
      </c>
      <c r="B187" s="74">
        <v>5.5933333333333337</v>
      </c>
      <c r="C187" s="74">
        <v>6.4733333333333336</v>
      </c>
    </row>
    <row r="188" spans="1:3" x14ac:dyDescent="0.3">
      <c r="A188" s="1">
        <v>37026</v>
      </c>
      <c r="B188" s="74">
        <v>4.3266666666666671</v>
      </c>
      <c r="C188" s="74">
        <v>5.5933333333333337</v>
      </c>
    </row>
    <row r="189" spans="1:3" x14ac:dyDescent="0.3">
      <c r="A189" s="1">
        <v>37118</v>
      </c>
      <c r="B189" s="74">
        <v>3.4966666666666666</v>
      </c>
      <c r="C189" s="74">
        <v>4.3266666666666671</v>
      </c>
    </row>
    <row r="190" spans="1:3" x14ac:dyDescent="0.3">
      <c r="A190" s="1">
        <v>37210</v>
      </c>
      <c r="B190" s="74">
        <v>2.1333333333333333</v>
      </c>
      <c r="C190" s="74">
        <v>3.4966666666666666</v>
      </c>
    </row>
    <row r="191" spans="1:3" x14ac:dyDescent="0.3">
      <c r="A191" s="1">
        <v>37302</v>
      </c>
      <c r="B191" s="74">
        <v>1.7333333333333332</v>
      </c>
      <c r="C191" s="74">
        <v>2.1333333333333333</v>
      </c>
    </row>
    <row r="192" spans="1:3" x14ac:dyDescent="0.3">
      <c r="A192" s="1">
        <v>37391</v>
      </c>
      <c r="B192" s="74">
        <v>1.75</v>
      </c>
      <c r="C192" s="74">
        <v>1.7333333333333332</v>
      </c>
    </row>
    <row r="193" spans="1:3" x14ac:dyDescent="0.3">
      <c r="A193" s="1">
        <v>37483</v>
      </c>
      <c r="B193" s="74">
        <v>1.74</v>
      </c>
      <c r="C193" s="74">
        <v>1.75</v>
      </c>
    </row>
    <row r="194" spans="1:3" x14ac:dyDescent="0.3">
      <c r="A194" s="1">
        <v>37575</v>
      </c>
      <c r="B194" s="74">
        <v>1.4433333333333334</v>
      </c>
      <c r="C194" s="74">
        <v>1.74</v>
      </c>
    </row>
    <row r="195" spans="1:3" x14ac:dyDescent="0.3">
      <c r="A195" s="1">
        <v>37667</v>
      </c>
      <c r="B195" s="74">
        <v>1.25</v>
      </c>
      <c r="C195" s="74">
        <v>1.4433333333333334</v>
      </c>
    </row>
    <row r="196" spans="1:3" x14ac:dyDescent="0.3">
      <c r="A196" s="1">
        <v>37756</v>
      </c>
      <c r="B196" s="74">
        <v>1.2466666666666668</v>
      </c>
      <c r="C196" s="74">
        <v>1.25</v>
      </c>
    </row>
    <row r="197" spans="1:3" x14ac:dyDescent="0.3">
      <c r="A197" s="1">
        <v>37848</v>
      </c>
      <c r="B197" s="74">
        <v>1.0166666666666666</v>
      </c>
      <c r="C197" s="74">
        <v>1.2466666666666668</v>
      </c>
    </row>
    <row r="198" spans="1:3" x14ac:dyDescent="0.3">
      <c r="A198" s="1">
        <v>37940</v>
      </c>
      <c r="B198" s="74">
        <v>0.99666666666666659</v>
      </c>
      <c r="C198" s="74">
        <v>1.0166666666666666</v>
      </c>
    </row>
    <row r="199" spans="1:3" x14ac:dyDescent="0.3">
      <c r="A199" s="1">
        <v>38032</v>
      </c>
      <c r="B199" s="74">
        <v>1.0033333333333332</v>
      </c>
      <c r="C199" s="74">
        <v>0.99666666666666659</v>
      </c>
    </row>
    <row r="200" spans="1:3" x14ac:dyDescent="0.3">
      <c r="A200" s="1">
        <v>38122</v>
      </c>
      <c r="B200" s="74">
        <v>1.01</v>
      </c>
      <c r="C200" s="74">
        <v>1.0033333333333332</v>
      </c>
    </row>
    <row r="201" spans="1:3" x14ac:dyDescent="0.3">
      <c r="A201" s="1">
        <v>38214</v>
      </c>
      <c r="B201" s="74">
        <v>1.4333333333333333</v>
      </c>
      <c r="C201" s="74">
        <v>1.01</v>
      </c>
    </row>
    <row r="202" spans="1:3" x14ac:dyDescent="0.3">
      <c r="A202" s="1">
        <v>38306</v>
      </c>
      <c r="B202" s="74">
        <v>1.95</v>
      </c>
      <c r="C202" s="74">
        <v>1.4333333333333333</v>
      </c>
    </row>
    <row r="203" spans="1:3" x14ac:dyDescent="0.3">
      <c r="A203" s="1">
        <v>38398</v>
      </c>
      <c r="B203" s="74">
        <v>2.4699999999999998</v>
      </c>
      <c r="C203" s="74">
        <v>1.95</v>
      </c>
    </row>
    <row r="204" spans="1:3" x14ac:dyDescent="0.3">
      <c r="A204" s="1">
        <v>38487</v>
      </c>
      <c r="B204" s="74">
        <v>2.9433333333333334</v>
      </c>
      <c r="C204" s="74">
        <v>2.4699999999999998</v>
      </c>
    </row>
    <row r="205" spans="1:3" x14ac:dyDescent="0.3">
      <c r="A205" s="1">
        <v>38579</v>
      </c>
      <c r="B205" s="74">
        <v>3.4599999999999995</v>
      </c>
      <c r="C205" s="74">
        <v>2.9433333333333334</v>
      </c>
    </row>
    <row r="206" spans="1:3" x14ac:dyDescent="0.3">
      <c r="A206" s="1">
        <v>38671</v>
      </c>
      <c r="B206" s="74">
        <v>3.98</v>
      </c>
      <c r="C206" s="74">
        <v>3.4599999999999995</v>
      </c>
    </row>
    <row r="207" spans="1:3" x14ac:dyDescent="0.3">
      <c r="A207" s="1">
        <v>38763</v>
      </c>
      <c r="B207" s="74">
        <v>4.456666666666667</v>
      </c>
      <c r="C207" s="74">
        <v>3.98</v>
      </c>
    </row>
    <row r="208" spans="1:3" x14ac:dyDescent="0.3">
      <c r="A208" s="1">
        <v>38852</v>
      </c>
      <c r="B208" s="74">
        <v>4.9066666666666672</v>
      </c>
      <c r="C208" s="74">
        <v>4.456666666666667</v>
      </c>
    </row>
    <row r="209" spans="1:3" x14ac:dyDescent="0.3">
      <c r="A209" s="1">
        <v>38944</v>
      </c>
      <c r="B209" s="74">
        <v>5.246666666666667</v>
      </c>
      <c r="C209" s="74">
        <v>4.9066666666666672</v>
      </c>
    </row>
    <row r="210" spans="1:3" x14ac:dyDescent="0.3">
      <c r="A210" s="1">
        <v>39036</v>
      </c>
      <c r="B210" s="74">
        <v>5.246666666666667</v>
      </c>
      <c r="C210" s="74">
        <v>5.246666666666667</v>
      </c>
    </row>
    <row r="211" spans="1:3" x14ac:dyDescent="0.3">
      <c r="A211" s="1">
        <v>39128</v>
      </c>
      <c r="B211" s="74">
        <v>5.2566666666666668</v>
      </c>
      <c r="C211" s="74">
        <v>5.246666666666667</v>
      </c>
    </row>
    <row r="212" spans="1:3" x14ac:dyDescent="0.3">
      <c r="A212" s="1">
        <v>39217</v>
      </c>
      <c r="B212" s="74">
        <v>5.25</v>
      </c>
      <c r="C212" s="74">
        <v>5.2566666666666668</v>
      </c>
    </row>
    <row r="213" spans="1:3" x14ac:dyDescent="0.3">
      <c r="A213" s="1">
        <v>39309</v>
      </c>
      <c r="B213" s="74">
        <v>5.0733333333333333</v>
      </c>
      <c r="C213" s="74">
        <v>5.25</v>
      </c>
    </row>
    <row r="214" spans="1:3" x14ac:dyDescent="0.3">
      <c r="A214" s="1">
        <v>39401</v>
      </c>
      <c r="B214" s="74">
        <v>4.496666666666667</v>
      </c>
      <c r="C214" s="74">
        <v>5.0733333333333333</v>
      </c>
    </row>
    <row r="215" spans="1:3" x14ac:dyDescent="0.3">
      <c r="A215" s="1">
        <v>39493</v>
      </c>
      <c r="B215" s="74">
        <v>3.1766666666666663</v>
      </c>
      <c r="C215" s="74">
        <v>4.496666666666667</v>
      </c>
    </row>
    <row r="216" spans="1:3" x14ac:dyDescent="0.3">
      <c r="A216" s="1">
        <v>39583</v>
      </c>
      <c r="B216" s="74">
        <v>2.0866666666666664</v>
      </c>
      <c r="C216" s="74">
        <v>3.1766666666666663</v>
      </c>
    </row>
    <row r="217" spans="1:3" x14ac:dyDescent="0.3">
      <c r="A217" s="1">
        <v>39675</v>
      </c>
      <c r="B217" s="74">
        <v>1.9400000000000002</v>
      </c>
      <c r="C217" s="74">
        <v>2.0866666666666664</v>
      </c>
    </row>
    <row r="218" spans="1:3" x14ac:dyDescent="0.3">
      <c r="A218" s="1">
        <v>39767</v>
      </c>
      <c r="B218" s="74">
        <v>0.5066666666666666</v>
      </c>
      <c r="C218" s="74">
        <v>1.9400000000000002</v>
      </c>
    </row>
    <row r="219" spans="1:3" x14ac:dyDescent="0.3">
      <c r="A219" s="1">
        <v>39859</v>
      </c>
      <c r="B219" s="74">
        <v>0.18333333333333335</v>
      </c>
      <c r="C219" s="74">
        <v>0.5066666666666666</v>
      </c>
    </row>
    <row r="220" spans="1:3" x14ac:dyDescent="0.3">
      <c r="A220" s="1">
        <v>39948</v>
      </c>
      <c r="B220" s="74">
        <v>0.17999999999999997</v>
      </c>
      <c r="C220" s="74">
        <v>0.18333333333333335</v>
      </c>
    </row>
    <row r="221" spans="1:3" x14ac:dyDescent="0.3">
      <c r="A221" s="1">
        <v>40040</v>
      </c>
      <c r="B221" s="74">
        <v>0.15666666666666665</v>
      </c>
      <c r="C221" s="74">
        <v>0.17999999999999997</v>
      </c>
    </row>
    <row r="222" spans="1:3" x14ac:dyDescent="0.3">
      <c r="A222" s="1">
        <v>40132</v>
      </c>
      <c r="B222" s="74">
        <v>0.12</v>
      </c>
      <c r="C222" s="74">
        <v>0.15666666666666665</v>
      </c>
    </row>
    <row r="223" spans="1:3" x14ac:dyDescent="0.3">
      <c r="A223" s="1">
        <v>40224</v>
      </c>
      <c r="B223" s="74">
        <v>0.13333333333333333</v>
      </c>
      <c r="C223" s="74">
        <v>0.12</v>
      </c>
    </row>
    <row r="224" spans="1:3" x14ac:dyDescent="0.3">
      <c r="A224" s="1">
        <v>40313</v>
      </c>
      <c r="B224" s="74">
        <v>0.19333333333333336</v>
      </c>
      <c r="C224" s="74">
        <v>0.13333333333333333</v>
      </c>
    </row>
    <row r="225" spans="1:3" x14ac:dyDescent="0.3">
      <c r="A225" s="1">
        <v>40405</v>
      </c>
      <c r="B225" s="74">
        <v>0.18666666666666668</v>
      </c>
      <c r="C225" s="74">
        <v>0.19333333333333336</v>
      </c>
    </row>
    <row r="226" spans="1:3" x14ac:dyDescent="0.3">
      <c r="A226" s="1">
        <v>40497</v>
      </c>
      <c r="B226" s="74">
        <v>0.18666666666666668</v>
      </c>
      <c r="C226" s="74">
        <v>0.18666666666666668</v>
      </c>
    </row>
    <row r="227" spans="1:3" x14ac:dyDescent="0.3">
      <c r="A227" s="1">
        <v>40589</v>
      </c>
      <c r="B227" s="74">
        <v>0.15666666666666668</v>
      </c>
      <c r="C227" s="74">
        <v>0.18666666666666668</v>
      </c>
    </row>
    <row r="228" spans="1:3" x14ac:dyDescent="0.3">
      <c r="A228" s="1">
        <v>40678</v>
      </c>
      <c r="B228" s="74">
        <v>9.3333333333333338E-2</v>
      </c>
      <c r="C228" s="74">
        <v>0.15666666666666668</v>
      </c>
    </row>
    <row r="229" spans="1:3" x14ac:dyDescent="0.3">
      <c r="A229" s="1">
        <v>40770</v>
      </c>
      <c r="B229" s="74">
        <v>8.3333333333333329E-2</v>
      </c>
      <c r="C229" s="74">
        <v>9.3333333333333338E-2</v>
      </c>
    </row>
    <row r="230" spans="1:3" x14ac:dyDescent="0.3">
      <c r="A230" s="1">
        <v>40862</v>
      </c>
      <c r="B230" s="74">
        <v>7.3333333333333348E-2</v>
      </c>
      <c r="C230" s="74">
        <v>8.3333333333333329E-2</v>
      </c>
    </row>
    <row r="231" spans="1:3" x14ac:dyDescent="0.3">
      <c r="A231" s="1">
        <v>40954</v>
      </c>
      <c r="B231" s="74">
        <v>0.10333333333333333</v>
      </c>
      <c r="C231" s="74">
        <v>7.3333333333333348E-2</v>
      </c>
    </row>
    <row r="232" spans="1:3" x14ac:dyDescent="0.3">
      <c r="A232" s="1">
        <v>41044</v>
      </c>
      <c r="B232" s="74">
        <v>0.15333333333333335</v>
      </c>
      <c r="C232" s="74">
        <v>0.10333333333333333</v>
      </c>
    </row>
    <row r="233" spans="1:3" x14ac:dyDescent="0.3">
      <c r="A233" s="1">
        <v>41136</v>
      </c>
      <c r="B233" s="74">
        <v>0.14333333333333334</v>
      </c>
      <c r="C233" s="74">
        <v>0.15333333333333335</v>
      </c>
    </row>
    <row r="234" spans="1:3" x14ac:dyDescent="0.3">
      <c r="A234" s="1">
        <v>41228</v>
      </c>
      <c r="B234" s="74">
        <v>0.16</v>
      </c>
      <c r="C234" s="74">
        <v>0.14333333333333334</v>
      </c>
    </row>
    <row r="235" spans="1:3" x14ac:dyDescent="0.3">
      <c r="A235" s="1">
        <v>41320</v>
      </c>
      <c r="B235" s="74">
        <v>0.14333333333333334</v>
      </c>
      <c r="C235" s="74">
        <v>0.16</v>
      </c>
    </row>
    <row r="236" spans="1:3" x14ac:dyDescent="0.3">
      <c r="A236" s="1">
        <v>41409</v>
      </c>
      <c r="B236" s="74">
        <v>0.11666666666666665</v>
      </c>
      <c r="C236" s="74">
        <v>0.14333333333333334</v>
      </c>
    </row>
    <row r="237" spans="1:3" x14ac:dyDescent="0.3">
      <c r="A237" s="1">
        <v>41501</v>
      </c>
      <c r="B237" s="74">
        <v>8.3333333333333329E-2</v>
      </c>
      <c r="C237" s="74">
        <v>0.11666666666666665</v>
      </c>
    </row>
    <row r="238" spans="1:3" x14ac:dyDescent="0.3">
      <c r="A238" s="1">
        <v>41593</v>
      </c>
      <c r="B238" s="74">
        <v>8.666666666666667E-2</v>
      </c>
      <c r="C238" s="74">
        <v>8.3333333333333329E-2</v>
      </c>
    </row>
    <row r="239" spans="1:3" x14ac:dyDescent="0.3">
      <c r="A239" s="1">
        <v>41685</v>
      </c>
      <c r="B239" s="74">
        <v>7.3333333333333348E-2</v>
      </c>
      <c r="C239" s="74">
        <v>8.666666666666667E-2</v>
      </c>
    </row>
    <row r="240" spans="1:3" x14ac:dyDescent="0.3">
      <c r="A240" s="1">
        <v>41774</v>
      </c>
      <c r="B240" s="74">
        <v>9.3333333333333338E-2</v>
      </c>
      <c r="C240" s="74">
        <v>7.3333333333333348E-2</v>
      </c>
    </row>
    <row r="241" spans="1:3" x14ac:dyDescent="0.3">
      <c r="A241" s="1">
        <v>41866</v>
      </c>
      <c r="B241" s="74">
        <v>9.0000000000000011E-2</v>
      </c>
      <c r="C241" s="74">
        <v>9.3333333333333338E-2</v>
      </c>
    </row>
    <row r="242" spans="1:3" x14ac:dyDescent="0.3">
      <c r="A242" s="1">
        <v>41958</v>
      </c>
      <c r="B242" s="74">
        <v>9.9999999999999992E-2</v>
      </c>
      <c r="C242" s="74">
        <v>9.0000000000000011E-2</v>
      </c>
    </row>
    <row r="243" spans="1:3" x14ac:dyDescent="0.3">
      <c r="A243" s="1">
        <v>42050</v>
      </c>
      <c r="B243" s="74">
        <v>0.11</v>
      </c>
      <c r="C243" s="74">
        <v>9.9999999999999992E-2</v>
      </c>
    </row>
    <row r="244" spans="1:3" x14ac:dyDescent="0.3">
      <c r="A244" s="1">
        <v>42139</v>
      </c>
      <c r="B244" s="74">
        <v>0.12333333333333334</v>
      </c>
      <c r="C244" s="74">
        <v>0.11</v>
      </c>
    </row>
    <row r="245" spans="1:3" x14ac:dyDescent="0.3">
      <c r="A245" s="1">
        <v>42231</v>
      </c>
      <c r="B245" s="74">
        <v>0.13666666666666669</v>
      </c>
      <c r="C245" s="74">
        <v>0.12333333333333334</v>
      </c>
    </row>
    <row r="246" spans="1:3" x14ac:dyDescent="0.3">
      <c r="A246" s="1">
        <v>42323</v>
      </c>
      <c r="B246" s="74">
        <v>0.16</v>
      </c>
      <c r="C246" s="74">
        <v>0.13666666666666669</v>
      </c>
    </row>
    <row r="247" spans="1:3" x14ac:dyDescent="0.3">
      <c r="A247" s="1">
        <v>42415</v>
      </c>
      <c r="B247" s="74">
        <v>0.36000000000000004</v>
      </c>
      <c r="C247" s="74">
        <v>0.16</v>
      </c>
    </row>
    <row r="248" spans="1:3" x14ac:dyDescent="0.3">
      <c r="A248" s="1">
        <v>42505</v>
      </c>
      <c r="B248" s="74">
        <v>0.37333333333333335</v>
      </c>
      <c r="C248" s="74">
        <v>0.36000000000000004</v>
      </c>
    </row>
    <row r="249" spans="1:3" x14ac:dyDescent="0.3">
      <c r="A249" s="1">
        <v>42597</v>
      </c>
      <c r="B249" s="74">
        <v>0.39666666666666667</v>
      </c>
      <c r="C249" s="74">
        <v>0.37333333333333335</v>
      </c>
    </row>
    <row r="250" spans="1:3" x14ac:dyDescent="0.3">
      <c r="A250" s="1">
        <v>42689</v>
      </c>
      <c r="B250" s="74">
        <v>0.45</v>
      </c>
      <c r="C250" s="74">
        <v>0.39666666666666667</v>
      </c>
    </row>
    <row r="251" spans="1:3" x14ac:dyDescent="0.3">
      <c r="A251" s="1">
        <v>42781</v>
      </c>
      <c r="B251" s="74">
        <v>0.70000000000000007</v>
      </c>
      <c r="C251" s="74">
        <v>0.45</v>
      </c>
    </row>
    <row r="252" spans="1:3" x14ac:dyDescent="0.3">
      <c r="A252" s="1">
        <v>42870</v>
      </c>
      <c r="B252" s="74">
        <v>0.95000000000000007</v>
      </c>
      <c r="C252" s="74">
        <v>0.70000000000000007</v>
      </c>
    </row>
    <row r="253" spans="1:3" x14ac:dyDescent="0.3">
      <c r="A253" s="1">
        <v>42962</v>
      </c>
      <c r="B253" s="74">
        <v>1.1533333333333331</v>
      </c>
      <c r="C253" s="74">
        <v>0.95000000000000007</v>
      </c>
    </row>
    <row r="254" spans="1:3" x14ac:dyDescent="0.3">
      <c r="A254" s="1">
        <v>43054</v>
      </c>
      <c r="B254" s="74">
        <v>1.2033333333333331</v>
      </c>
      <c r="C254" s="74">
        <v>1.1533333333333331</v>
      </c>
    </row>
    <row r="255" spans="1:3" x14ac:dyDescent="0.3">
      <c r="A255" s="1">
        <v>43146</v>
      </c>
      <c r="B255" s="74">
        <v>1.4466666666666665</v>
      </c>
      <c r="C255" s="74">
        <v>1.2033333333333331</v>
      </c>
    </row>
    <row r="256" spans="1:3" x14ac:dyDescent="0.3">
      <c r="A256" s="1">
        <v>43235</v>
      </c>
      <c r="B256" s="74">
        <v>1.7366666666666666</v>
      </c>
      <c r="C256" s="74">
        <v>1.4466666666666665</v>
      </c>
    </row>
    <row r="257" spans="1:3" x14ac:dyDescent="0.3">
      <c r="A257" s="1">
        <v>43327</v>
      </c>
      <c r="B257" s="74">
        <v>1.9233333333333331</v>
      </c>
      <c r="C257" s="74">
        <v>1.7366666666666666</v>
      </c>
    </row>
    <row r="258" spans="1:3" x14ac:dyDescent="0.3">
      <c r="A258" s="1">
        <v>43419</v>
      </c>
      <c r="B258" s="74">
        <v>2.2200000000000002</v>
      </c>
      <c r="C258" s="74">
        <v>1.9233333333333331</v>
      </c>
    </row>
    <row r="259" spans="1:3" x14ac:dyDescent="0.3">
      <c r="A259" s="1">
        <v>43511</v>
      </c>
      <c r="B259" s="74">
        <v>2.4033333333333333</v>
      </c>
      <c r="C259" s="74">
        <v>2.2200000000000002</v>
      </c>
    </row>
    <row r="260" spans="1:3" x14ac:dyDescent="0.3">
      <c r="A260" s="1">
        <v>43600</v>
      </c>
      <c r="B260" s="74">
        <v>2.3966666666666669</v>
      </c>
      <c r="C260" s="74">
        <v>2.4033333333333333</v>
      </c>
    </row>
    <row r="261" spans="1:3" x14ac:dyDescent="0.3">
      <c r="A261" s="1">
        <v>43692</v>
      </c>
      <c r="B261" s="74">
        <v>2.19</v>
      </c>
      <c r="C261" s="74">
        <v>2.3966666666666669</v>
      </c>
    </row>
    <row r="262" spans="1:3" x14ac:dyDescent="0.3">
      <c r="A262" s="1">
        <v>43784</v>
      </c>
      <c r="B262" s="74">
        <v>1.6433333333333333</v>
      </c>
      <c r="C262" s="74">
        <v>2.19</v>
      </c>
    </row>
    <row r="263" spans="1:3" x14ac:dyDescent="0.3">
      <c r="A263" s="1">
        <v>43876</v>
      </c>
      <c r="B263" s="74">
        <v>1.26</v>
      </c>
      <c r="C263" s="74">
        <v>1.6433333333333333</v>
      </c>
    </row>
    <row r="264" spans="1:3" x14ac:dyDescent="0.3">
      <c r="A264" s="1">
        <v>43966</v>
      </c>
      <c r="B264" s="74">
        <v>0.06</v>
      </c>
      <c r="C264" s="74">
        <v>1.26</v>
      </c>
    </row>
    <row r="265" spans="1:3" x14ac:dyDescent="0.3">
      <c r="A265" s="1">
        <v>44058</v>
      </c>
      <c r="B265" s="74">
        <v>9.3333333333333338E-2</v>
      </c>
      <c r="C265" s="74">
        <v>0.06</v>
      </c>
    </row>
    <row r="266" spans="1:3" x14ac:dyDescent="0.3">
      <c r="A266" s="1">
        <v>44150</v>
      </c>
      <c r="B266" s="74">
        <v>9.0000000000000011E-2</v>
      </c>
      <c r="C266" s="74">
        <v>9.3333333333333338E-2</v>
      </c>
    </row>
    <row r="267" spans="1:3" x14ac:dyDescent="0.3">
      <c r="A267" s="1">
        <v>44242</v>
      </c>
      <c r="B267" s="74">
        <v>0.08</v>
      </c>
      <c r="C267" s="74">
        <v>9.0000000000000011E-2</v>
      </c>
    </row>
    <row r="268" spans="1:3" x14ac:dyDescent="0.3">
      <c r="A268" s="1">
        <v>44331</v>
      </c>
      <c r="B268" s="74">
        <v>7.0000000000000007E-2</v>
      </c>
      <c r="C268" s="74">
        <v>0.08</v>
      </c>
    </row>
    <row r="269" spans="1:3" x14ac:dyDescent="0.3">
      <c r="A269" s="1">
        <v>44423</v>
      </c>
      <c r="B269" s="74">
        <v>9.0000000000000011E-2</v>
      </c>
      <c r="C269" s="74">
        <v>7.0000000000000007E-2</v>
      </c>
    </row>
    <row r="270" spans="1:3" x14ac:dyDescent="0.3">
      <c r="A270" s="1">
        <v>44515</v>
      </c>
      <c r="B270" s="74">
        <v>0.08</v>
      </c>
      <c r="C270" s="74">
        <v>9.0000000000000011E-2</v>
      </c>
    </row>
    <row r="271" spans="1:3" x14ac:dyDescent="0.3">
      <c r="A271" s="1">
        <v>44607</v>
      </c>
      <c r="B271" s="74">
        <v>0.12</v>
      </c>
      <c r="C271" s="74">
        <v>0.08</v>
      </c>
    </row>
    <row r="272" spans="1:3" x14ac:dyDescent="0.3">
      <c r="A272" s="1">
        <v>44696</v>
      </c>
      <c r="B272" s="74">
        <v>0.77</v>
      </c>
      <c r="C272" s="74">
        <v>0.12</v>
      </c>
    </row>
    <row r="273" spans="1:5" x14ac:dyDescent="0.3">
      <c r="A273" s="1">
        <v>44788</v>
      </c>
      <c r="B273" s="74">
        <v>2.19</v>
      </c>
      <c r="C273" s="74">
        <v>0.77</v>
      </c>
    </row>
    <row r="274" spans="1:5" x14ac:dyDescent="0.3">
      <c r="A274" s="1">
        <v>44880</v>
      </c>
      <c r="B274" s="74">
        <v>3.6533333333333329</v>
      </c>
      <c r="C274" s="74">
        <v>2.19</v>
      </c>
    </row>
    <row r="275" spans="1:5" x14ac:dyDescent="0.3">
      <c r="A275" s="1">
        <v>44972</v>
      </c>
      <c r="B275" s="74">
        <v>4.5166666666666666</v>
      </c>
      <c r="C275" s="74">
        <v>3.6533333333333329</v>
      </c>
    </row>
    <row r="276" spans="1:5" x14ac:dyDescent="0.3">
      <c r="A276" s="1">
        <v>45061</v>
      </c>
      <c r="B276" s="74">
        <v>4.99</v>
      </c>
      <c r="C276" s="74">
        <v>4.5166666666666666</v>
      </c>
    </row>
    <row r="277" spans="1:5" x14ac:dyDescent="0.3">
      <c r="A277" s="1">
        <v>45153</v>
      </c>
      <c r="B277" s="74">
        <v>5.26</v>
      </c>
      <c r="C277" s="74">
        <v>4.99</v>
      </c>
    </row>
    <row r="278" spans="1:5" x14ac:dyDescent="0.3">
      <c r="A278" s="1">
        <v>45245</v>
      </c>
      <c r="B278" s="74">
        <v>5.33</v>
      </c>
      <c r="C278" s="74">
        <v>5.26</v>
      </c>
    </row>
    <row r="279" spans="1:5" x14ac:dyDescent="0.3">
      <c r="A279" s="1">
        <v>45337</v>
      </c>
      <c r="B279" s="74">
        <v>5.33</v>
      </c>
      <c r="C279" s="74">
        <v>5.33</v>
      </c>
    </row>
    <row r="280" spans="1:5" x14ac:dyDescent="0.3">
      <c r="A280" s="1">
        <v>45427</v>
      </c>
      <c r="B280" s="74">
        <v>5.33</v>
      </c>
      <c r="C280" s="74">
        <v>5.33</v>
      </c>
    </row>
    <row r="281" spans="1:5" x14ac:dyDescent="0.3">
      <c r="A281" s="1">
        <v>45519</v>
      </c>
      <c r="B281" s="74">
        <v>5.2633333333333328</v>
      </c>
      <c r="C281" s="74">
        <v>5.33</v>
      </c>
      <c r="E281" s="1"/>
    </row>
    <row r="282" spans="1:5" x14ac:dyDescent="0.3">
      <c r="A282" s="1">
        <v>45611</v>
      </c>
      <c r="B282" s="74">
        <v>4.6499999999999995</v>
      </c>
      <c r="C282" s="74">
        <v>5.2633333333333328</v>
      </c>
      <c r="E282" s="1"/>
    </row>
    <row r="283" spans="1:5" x14ac:dyDescent="0.3">
      <c r="A283" s="1">
        <v>45703</v>
      </c>
      <c r="B283" s="74">
        <v>4.33</v>
      </c>
      <c r="C283" s="74">
        <v>4.6499999999999995</v>
      </c>
    </row>
    <row r="284" spans="1:5" x14ac:dyDescent="0.3">
      <c r="A284" s="1">
        <v>45792</v>
      </c>
      <c r="B284" s="74">
        <v>4.33</v>
      </c>
      <c r="C284" s="74">
        <v>4.33</v>
      </c>
    </row>
    <row r="285" spans="1:5" x14ac:dyDescent="0.3">
      <c r="A285" s="1">
        <v>45884</v>
      </c>
      <c r="B285" s="74">
        <v>4.293333333333333</v>
      </c>
      <c r="C285" s="74">
        <v>4.33</v>
      </c>
    </row>
    <row r="286" spans="1:5" x14ac:dyDescent="0.3">
      <c r="A286" s="1">
        <v>45976</v>
      </c>
      <c r="B286" s="74">
        <v>3.8966666666666665</v>
      </c>
      <c r="C286" s="74">
        <v>4.293333333333333</v>
      </c>
    </row>
    <row r="287" spans="1:5" x14ac:dyDescent="0.3">
      <c r="A287" s="1">
        <v>46068</v>
      </c>
      <c r="B287" s="74">
        <v>3.64</v>
      </c>
      <c r="C287" s="74">
        <v>3.8966666666666665</v>
      </c>
    </row>
    <row r="288" spans="1:5" x14ac:dyDescent="0.3">
      <c r="A288" s="1">
        <v>46157</v>
      </c>
      <c r="B288" s="74">
        <v>3.6333333333333329</v>
      </c>
      <c r="C288" s="74">
        <v>3.64</v>
      </c>
    </row>
    <row r="289" spans="1:3" x14ac:dyDescent="0.3">
      <c r="A289" s="1">
        <v>46249</v>
      </c>
      <c r="B289" s="74">
        <v>3.67</v>
      </c>
      <c r="C289" s="74">
        <v>3.6333333333333329</v>
      </c>
    </row>
    <row r="290" spans="1:3" x14ac:dyDescent="0.3">
      <c r="A290" s="1">
        <v>46341</v>
      </c>
      <c r="B290" s="74" t="e">
        <v>#N/A</v>
      </c>
      <c r="C290" s="74">
        <v>3.67</v>
      </c>
    </row>
  </sheetData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65269c60-0483-4c57-9e8c-3779d6900235}" enabled="1" method="Privileged" siteId="{b397c653-5b19-463f-b9fc-af658ded912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Charts</vt:lpstr>
      </vt:variant>
      <vt:variant>
        <vt:i4>1</vt:i4>
      </vt:variant>
    </vt:vector>
  </HeadingPairs>
  <TitlesOfParts>
    <vt:vector size="12" baseType="lpstr">
      <vt:lpstr>FOMCTaylor93UR</vt:lpstr>
      <vt:lpstr>FOMCTaylor99UR</vt:lpstr>
      <vt:lpstr>Taylor93GDP</vt:lpstr>
      <vt:lpstr>HeatMapLatestQuarter</vt:lpstr>
      <vt:lpstr>HeatMapPreviousQuarter</vt:lpstr>
      <vt:lpstr>ReadMe</vt:lpstr>
      <vt:lpstr>InflationTargetMeasures</vt:lpstr>
      <vt:lpstr>NaturalRateMeasures</vt:lpstr>
      <vt:lpstr>GapMeasures</vt:lpstr>
      <vt:lpstr>InflationMeasures</vt:lpstr>
      <vt:lpstr>FedFundsRates</vt:lpstr>
      <vt:lpstr>Chart</vt:lpstr>
    </vt:vector>
  </TitlesOfParts>
  <Company>Federal Reserve Bank of Atlanta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Higgins</dc:creator>
  <cp:lastModifiedBy>Higgins, Patrick C</cp:lastModifiedBy>
  <cp:lastPrinted>2017-08-09T12:45:30Z</cp:lastPrinted>
  <dcterms:created xsi:type="dcterms:W3CDTF">2016-08-11T20:21:19Z</dcterms:created>
  <dcterms:modified xsi:type="dcterms:W3CDTF">2026-10-29T15:12:14Z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e5b61573-facd-4d3b-aac6-4e4ddd1fa002</vt:lpwstr>
  </property>
  <property fmtid="{D5CDD505-2E9C-101B-9397-08002B2CF9AE}" pid="3" name="MSIP_Label_65269c60-0483-4c57-9e8c-3779d6900235_Enabled">
    <vt:lpwstr>true</vt:lpwstr>
  </property>
  <property fmtid="{D5CDD505-2E9C-101B-9397-08002B2CF9AE}" pid="4" name="MSIP_Label_65269c60-0483-4c57-9e8c-3779d6900235_SetDate">
    <vt:lpwstr>2022-02-25T17:19:27Z</vt:lpwstr>
  </property>
  <property fmtid="{D5CDD505-2E9C-101B-9397-08002B2CF9AE}" pid="5" name="MSIP_Label_65269c60-0483-4c57-9e8c-3779d6900235_Method">
    <vt:lpwstr>Privileged</vt:lpwstr>
  </property>
  <property fmtid="{D5CDD505-2E9C-101B-9397-08002B2CF9AE}" pid="6" name="MSIP_Label_65269c60-0483-4c57-9e8c-3779d6900235_Name">
    <vt:lpwstr>65269c60-0483-4c57-9e8c-3779d6900235</vt:lpwstr>
  </property>
  <property fmtid="{D5CDD505-2E9C-101B-9397-08002B2CF9AE}" pid="7" name="MSIP_Label_65269c60-0483-4c57-9e8c-3779d6900235_SiteId">
    <vt:lpwstr>b397c653-5b19-463f-b9fc-af658ded9128</vt:lpwstr>
  </property>
  <property fmtid="{D5CDD505-2E9C-101B-9397-08002B2CF9AE}" pid="8" name="MSIP_Label_65269c60-0483-4c57-9e8c-3779d6900235_ActionId">
    <vt:lpwstr>bc96891f-78e9-4d4c-a929-fdb274a218fe</vt:lpwstr>
  </property>
  <property fmtid="{D5CDD505-2E9C-101B-9397-08002B2CF9AE}" pid="9" name="MSIP_Label_65269c60-0483-4c57-9e8c-3779d6900235_ContentBits">
    <vt:lpwstr>0</vt:lpwstr>
  </property>
</Properties>
</file>